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Ex1.xml" ContentType="application/vnd.ms-office.chartex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nakah\Desktop\インスタ用(大事)\"/>
    </mc:Choice>
  </mc:AlternateContent>
  <xr:revisionPtr revIDLastSave="0" documentId="13_ncr:1_{7B3CE276-F11C-4A0E-9AF5-6F9F16DD4350}" xr6:coauthVersionLast="47" xr6:coauthVersionMax="47" xr10:uidLastSave="{00000000-0000-0000-0000-000000000000}"/>
  <bookViews>
    <workbookView xWindow="-108" yWindow="-108" windowWidth="23256" windowHeight="12456" xr2:uid="{D6EB2A06-C214-4906-9535-75E1851FD7C1}"/>
  </bookViews>
  <sheets>
    <sheet name="平均利回り" sheetId="1" r:id="rId1"/>
  </sheets>
  <definedNames>
    <definedName name="_xlchart.v1.0" hidden="1">平均利回り!$D$19:$E$21</definedName>
    <definedName name="_xlchart.v1.1" hidden="1">平均利回り!$F$18</definedName>
    <definedName name="_xlchart.v1.2" hidden="1">平均利回り!$F$19:$F$21</definedName>
    <definedName name="_xlchart.v1.3" hidden="1">平均利回り!$G$18</definedName>
    <definedName name="_xlchart.v1.4" hidden="1">平均利回り!$G$19:$G$21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18" i="1" l="1"/>
  <c r="Z19" i="1" s="1"/>
  <c r="Z20" i="1" s="1"/>
  <c r="Z21" i="1" s="1"/>
  <c r="Z22" i="1" s="1"/>
  <c r="Z23" i="1" s="1"/>
  <c r="Z24" i="1" s="1"/>
  <c r="Z25" i="1" s="1"/>
  <c r="Z26" i="1" s="1"/>
  <c r="Z27" i="1" s="1"/>
  <c r="Z28" i="1" s="1"/>
  <c r="Z29" i="1" s="1"/>
  <c r="Z30" i="1" s="1"/>
  <c r="Z31" i="1" s="1"/>
  <c r="Z32" i="1" s="1"/>
  <c r="Z33" i="1" s="1"/>
  <c r="Z34" i="1" s="1"/>
  <c r="Z35" i="1" s="1"/>
  <c r="Z36" i="1" s="1"/>
  <c r="Z37" i="1" s="1"/>
  <c r="AB37" i="1" s="1"/>
  <c r="Y17" i="1"/>
  <c r="Y18" i="1" s="1"/>
  <c r="Y19" i="1" s="1"/>
  <c r="Y20" i="1" s="1"/>
  <c r="Y21" i="1" s="1"/>
  <c r="Y22" i="1" s="1"/>
  <c r="Y23" i="1" s="1"/>
  <c r="Y24" i="1" s="1"/>
  <c r="Y25" i="1" s="1"/>
  <c r="Y26" i="1" s="1"/>
  <c r="Y27" i="1" s="1"/>
  <c r="Y28" i="1" s="1"/>
  <c r="Y29" i="1" s="1"/>
  <c r="Y30" i="1" s="1"/>
  <c r="Y31" i="1" s="1"/>
  <c r="Y32" i="1" s="1"/>
  <c r="Y33" i="1" s="1"/>
  <c r="Y34" i="1" s="1"/>
  <c r="Y35" i="1" s="1"/>
  <c r="Y36" i="1" s="1"/>
  <c r="AB36" i="1" s="1"/>
  <c r="X16" i="1"/>
  <c r="X17" i="1" s="1"/>
  <c r="X18" i="1" s="1"/>
  <c r="X19" i="1" s="1"/>
  <c r="X20" i="1" s="1"/>
  <c r="X21" i="1" s="1"/>
  <c r="X22" i="1" s="1"/>
  <c r="X23" i="1" s="1"/>
  <c r="X24" i="1" s="1"/>
  <c r="X25" i="1" s="1"/>
  <c r="X26" i="1" s="1"/>
  <c r="X27" i="1" s="1"/>
  <c r="X28" i="1" s="1"/>
  <c r="X29" i="1" s="1"/>
  <c r="X30" i="1" s="1"/>
  <c r="X31" i="1" s="1"/>
  <c r="X32" i="1" s="1"/>
  <c r="X33" i="1" s="1"/>
  <c r="X34" i="1" s="1"/>
  <c r="X35" i="1" s="1"/>
  <c r="AB35" i="1" s="1"/>
  <c r="W15" i="1"/>
  <c r="W16" i="1" s="1"/>
  <c r="W17" i="1" s="1"/>
  <c r="W18" i="1" s="1"/>
  <c r="W19" i="1" s="1"/>
  <c r="W20" i="1" s="1"/>
  <c r="W21" i="1" s="1"/>
  <c r="W22" i="1" s="1"/>
  <c r="W23" i="1" s="1"/>
  <c r="W24" i="1" s="1"/>
  <c r="W25" i="1" s="1"/>
  <c r="W26" i="1" s="1"/>
  <c r="W27" i="1" s="1"/>
  <c r="W28" i="1" s="1"/>
  <c r="W29" i="1" s="1"/>
  <c r="W30" i="1" s="1"/>
  <c r="W31" i="1" s="1"/>
  <c r="W32" i="1" s="1"/>
  <c r="W33" i="1" s="1"/>
  <c r="W34" i="1" s="1"/>
  <c r="AB34" i="1" s="1"/>
  <c r="V14" i="1"/>
  <c r="V15" i="1" s="1"/>
  <c r="V16" i="1" s="1"/>
  <c r="V17" i="1" s="1"/>
  <c r="V18" i="1" s="1"/>
  <c r="V19" i="1" s="1"/>
  <c r="V20" i="1" s="1"/>
  <c r="V21" i="1" s="1"/>
  <c r="V22" i="1" s="1"/>
  <c r="V23" i="1" s="1"/>
  <c r="V24" i="1" s="1"/>
  <c r="V25" i="1" s="1"/>
  <c r="V26" i="1" s="1"/>
  <c r="V27" i="1" s="1"/>
  <c r="V28" i="1" s="1"/>
  <c r="V29" i="1" s="1"/>
  <c r="V30" i="1" s="1"/>
  <c r="V31" i="1" s="1"/>
  <c r="V32" i="1" s="1"/>
  <c r="V33" i="1" s="1"/>
  <c r="AB33" i="1" s="1"/>
  <c r="U13" i="1"/>
  <c r="U14" i="1" s="1"/>
  <c r="U15" i="1" s="1"/>
  <c r="U16" i="1" s="1"/>
  <c r="U17" i="1" s="1"/>
  <c r="U18" i="1" s="1"/>
  <c r="U19" i="1" s="1"/>
  <c r="U20" i="1" s="1"/>
  <c r="U21" i="1" s="1"/>
  <c r="U22" i="1" s="1"/>
  <c r="U23" i="1" s="1"/>
  <c r="U24" i="1" s="1"/>
  <c r="U25" i="1" s="1"/>
  <c r="U26" i="1" s="1"/>
  <c r="U27" i="1" s="1"/>
  <c r="U28" i="1" s="1"/>
  <c r="U29" i="1" s="1"/>
  <c r="U30" i="1" s="1"/>
  <c r="U31" i="1" s="1"/>
  <c r="U32" i="1" s="1"/>
  <c r="AB32" i="1" s="1"/>
  <c r="T12" i="1"/>
  <c r="T13" i="1" s="1"/>
  <c r="T14" i="1" s="1"/>
  <c r="T15" i="1" s="1"/>
  <c r="T16" i="1" s="1"/>
  <c r="T17" i="1" s="1"/>
  <c r="T18" i="1" s="1"/>
  <c r="T19" i="1" s="1"/>
  <c r="T20" i="1" s="1"/>
  <c r="T21" i="1" s="1"/>
  <c r="T22" i="1" s="1"/>
  <c r="T23" i="1" s="1"/>
  <c r="T24" i="1" s="1"/>
  <c r="T25" i="1" s="1"/>
  <c r="T26" i="1" s="1"/>
  <c r="T27" i="1" s="1"/>
  <c r="T28" i="1" s="1"/>
  <c r="T29" i="1" s="1"/>
  <c r="T30" i="1" s="1"/>
  <c r="T31" i="1" s="1"/>
  <c r="AB31" i="1" s="1"/>
  <c r="S11" i="1"/>
  <c r="S12" i="1" s="1"/>
  <c r="S13" i="1" s="1"/>
  <c r="S14" i="1" s="1"/>
  <c r="S15" i="1" s="1"/>
  <c r="S16" i="1" s="1"/>
  <c r="S17" i="1" s="1"/>
  <c r="S18" i="1" s="1"/>
  <c r="S19" i="1" s="1"/>
  <c r="S20" i="1" s="1"/>
  <c r="S21" i="1" s="1"/>
  <c r="S22" i="1" s="1"/>
  <c r="S23" i="1" s="1"/>
  <c r="S24" i="1" s="1"/>
  <c r="S25" i="1" s="1"/>
  <c r="S26" i="1" s="1"/>
  <c r="S27" i="1" s="1"/>
  <c r="S28" i="1" s="1"/>
  <c r="S29" i="1" s="1"/>
  <c r="S30" i="1" s="1"/>
  <c r="AB30" i="1" s="1"/>
  <c r="R10" i="1"/>
  <c r="R11" i="1" s="1"/>
  <c r="R12" i="1" s="1"/>
  <c r="R13" i="1" s="1"/>
  <c r="R14" i="1" s="1"/>
  <c r="R15" i="1" s="1"/>
  <c r="R16" i="1" s="1"/>
  <c r="R17" i="1" s="1"/>
  <c r="R18" i="1" s="1"/>
  <c r="R19" i="1" s="1"/>
  <c r="R20" i="1" s="1"/>
  <c r="R21" i="1" s="1"/>
  <c r="R22" i="1" s="1"/>
  <c r="R23" i="1" s="1"/>
  <c r="R24" i="1" s="1"/>
  <c r="R25" i="1" s="1"/>
  <c r="R26" i="1" s="1"/>
  <c r="R27" i="1" s="1"/>
  <c r="R28" i="1" s="1"/>
  <c r="R29" i="1" s="1"/>
  <c r="AB29" i="1" s="1"/>
  <c r="Q9" i="1"/>
  <c r="Q10" i="1" s="1"/>
  <c r="Q11" i="1" s="1"/>
  <c r="Q12" i="1" s="1"/>
  <c r="Q13" i="1" s="1"/>
  <c r="Q14" i="1" s="1"/>
  <c r="Q15" i="1" s="1"/>
  <c r="Q16" i="1" s="1"/>
  <c r="Q17" i="1" s="1"/>
  <c r="Q18" i="1" s="1"/>
  <c r="Q19" i="1" s="1"/>
  <c r="Q20" i="1" s="1"/>
  <c r="Q21" i="1" s="1"/>
  <c r="Q22" i="1" s="1"/>
  <c r="Q23" i="1" s="1"/>
  <c r="Q24" i="1" s="1"/>
  <c r="Q25" i="1" s="1"/>
  <c r="Q26" i="1" s="1"/>
  <c r="Q27" i="1" s="1"/>
  <c r="Q28" i="1" s="1"/>
  <c r="AB28" i="1" s="1"/>
  <c r="AN8" i="1"/>
  <c r="AN9" i="1" s="1"/>
  <c r="AN10" i="1" s="1"/>
  <c r="AN11" i="1" s="1"/>
  <c r="AN12" i="1" s="1"/>
  <c r="AN13" i="1" s="1"/>
  <c r="AN14" i="1" s="1"/>
  <c r="AN15" i="1" s="1"/>
  <c r="AN16" i="1" s="1"/>
  <c r="AN17" i="1" s="1"/>
  <c r="AN18" i="1" s="1"/>
  <c r="AN19" i="1" s="1"/>
  <c r="AN20" i="1" s="1"/>
  <c r="AN21" i="1" s="1"/>
  <c r="AN22" i="1" s="1"/>
  <c r="AN23" i="1" s="1"/>
  <c r="AN24" i="1" s="1"/>
  <c r="AN25" i="1" s="1"/>
  <c r="AN26" i="1" s="1"/>
  <c r="AN27" i="1" s="1"/>
  <c r="AN28" i="1" s="1"/>
  <c r="AN29" i="1" s="1"/>
  <c r="AN30" i="1" s="1"/>
  <c r="AN31" i="1" s="1"/>
  <c r="AN32" i="1" s="1"/>
  <c r="AN33" i="1" s="1"/>
  <c r="AN34" i="1" s="1"/>
  <c r="AN35" i="1" s="1"/>
  <c r="AN36" i="1" s="1"/>
  <c r="AN37" i="1" s="1"/>
  <c r="AP37" i="1" s="1"/>
  <c r="P8" i="1"/>
  <c r="P9" i="1" s="1"/>
  <c r="P10" i="1" s="1"/>
  <c r="P11" i="1" s="1"/>
  <c r="P12" i="1" s="1"/>
  <c r="P13" i="1" s="1"/>
  <c r="P14" i="1" s="1"/>
  <c r="P15" i="1" s="1"/>
  <c r="P16" i="1" s="1"/>
  <c r="P17" i="1" s="1"/>
  <c r="P18" i="1" s="1"/>
  <c r="P19" i="1" s="1"/>
  <c r="P20" i="1" s="1"/>
  <c r="P21" i="1" s="1"/>
  <c r="P22" i="1" s="1"/>
  <c r="P23" i="1" s="1"/>
  <c r="P24" i="1" s="1"/>
  <c r="P25" i="1" s="1"/>
  <c r="P26" i="1" s="1"/>
  <c r="P27" i="1" s="1"/>
  <c r="AB27" i="1" s="1"/>
  <c r="AM7" i="1"/>
  <c r="AM8" i="1" s="1"/>
  <c r="AM9" i="1" s="1"/>
  <c r="AM10" i="1" s="1"/>
  <c r="AM11" i="1" s="1"/>
  <c r="AM12" i="1" s="1"/>
  <c r="AM13" i="1" s="1"/>
  <c r="AM14" i="1" s="1"/>
  <c r="AM15" i="1" s="1"/>
  <c r="AM16" i="1" s="1"/>
  <c r="AM17" i="1" s="1"/>
  <c r="AM18" i="1" s="1"/>
  <c r="AM19" i="1" s="1"/>
  <c r="AM20" i="1" s="1"/>
  <c r="AM21" i="1" s="1"/>
  <c r="AM22" i="1" s="1"/>
  <c r="AM23" i="1" s="1"/>
  <c r="AM24" i="1" s="1"/>
  <c r="AM25" i="1" s="1"/>
  <c r="AM26" i="1" s="1"/>
  <c r="AM27" i="1" s="1"/>
  <c r="AM28" i="1" s="1"/>
  <c r="AM29" i="1" s="1"/>
  <c r="AM30" i="1" s="1"/>
  <c r="AM31" i="1" s="1"/>
  <c r="AM32" i="1" s="1"/>
  <c r="AM33" i="1" s="1"/>
  <c r="AM34" i="1" s="1"/>
  <c r="AM35" i="1" s="1"/>
  <c r="AM36" i="1" s="1"/>
  <c r="AP36" i="1" s="1"/>
  <c r="O7" i="1"/>
  <c r="O8" i="1" s="1"/>
  <c r="O9" i="1" s="1"/>
  <c r="O10" i="1" s="1"/>
  <c r="O11" i="1" s="1"/>
  <c r="O12" i="1" s="1"/>
  <c r="O13" i="1" s="1"/>
  <c r="O14" i="1" s="1"/>
  <c r="O15" i="1" s="1"/>
  <c r="O16" i="1" s="1"/>
  <c r="O17" i="1" s="1"/>
  <c r="O18" i="1" s="1"/>
  <c r="O19" i="1" s="1"/>
  <c r="O20" i="1" s="1"/>
  <c r="O21" i="1" s="1"/>
  <c r="O22" i="1" s="1"/>
  <c r="O23" i="1" s="1"/>
  <c r="O24" i="1" s="1"/>
  <c r="O25" i="1" s="1"/>
  <c r="O26" i="1" s="1"/>
  <c r="AB26" i="1" s="1"/>
  <c r="AL6" i="1"/>
  <c r="AL7" i="1" s="1"/>
  <c r="AL8" i="1" s="1"/>
  <c r="AL9" i="1" s="1"/>
  <c r="AL10" i="1" s="1"/>
  <c r="AL11" i="1" s="1"/>
  <c r="AL12" i="1" s="1"/>
  <c r="AL13" i="1" s="1"/>
  <c r="AL14" i="1" s="1"/>
  <c r="AL15" i="1" s="1"/>
  <c r="AL16" i="1" s="1"/>
  <c r="AL17" i="1" s="1"/>
  <c r="AL18" i="1" s="1"/>
  <c r="AL19" i="1" s="1"/>
  <c r="AL20" i="1" s="1"/>
  <c r="AL21" i="1" s="1"/>
  <c r="AL22" i="1" s="1"/>
  <c r="AL23" i="1" s="1"/>
  <c r="AL24" i="1" s="1"/>
  <c r="AL25" i="1" s="1"/>
  <c r="AL26" i="1" s="1"/>
  <c r="AL27" i="1" s="1"/>
  <c r="AL28" i="1" s="1"/>
  <c r="AL29" i="1" s="1"/>
  <c r="AL30" i="1" s="1"/>
  <c r="AL31" i="1" s="1"/>
  <c r="AL32" i="1" s="1"/>
  <c r="AL33" i="1" s="1"/>
  <c r="AL34" i="1" s="1"/>
  <c r="AL35" i="1" s="1"/>
  <c r="AP35" i="1" s="1"/>
  <c r="N6" i="1"/>
  <c r="N7" i="1" s="1"/>
  <c r="N8" i="1" s="1"/>
  <c r="N9" i="1" s="1"/>
  <c r="N10" i="1" s="1"/>
  <c r="N11" i="1" s="1"/>
  <c r="N12" i="1" s="1"/>
  <c r="N13" i="1" s="1"/>
  <c r="N14" i="1" s="1"/>
  <c r="N15" i="1" s="1"/>
  <c r="N16" i="1" s="1"/>
  <c r="N17" i="1" s="1"/>
  <c r="N18" i="1" s="1"/>
  <c r="N19" i="1" s="1"/>
  <c r="N20" i="1" s="1"/>
  <c r="N21" i="1" s="1"/>
  <c r="N22" i="1" s="1"/>
  <c r="N23" i="1" s="1"/>
  <c r="N24" i="1" s="1"/>
  <c r="N25" i="1" s="1"/>
  <c r="AB25" i="1" s="1"/>
  <c r="AK5" i="1"/>
  <c r="AK6" i="1" s="1"/>
  <c r="AK7" i="1" s="1"/>
  <c r="AK8" i="1" s="1"/>
  <c r="AK9" i="1" s="1"/>
  <c r="AK10" i="1" s="1"/>
  <c r="AK11" i="1" s="1"/>
  <c r="AK12" i="1" s="1"/>
  <c r="AK13" i="1" s="1"/>
  <c r="AK14" i="1" s="1"/>
  <c r="AK15" i="1" s="1"/>
  <c r="AK16" i="1" s="1"/>
  <c r="AK17" i="1" s="1"/>
  <c r="AK18" i="1" s="1"/>
  <c r="AK19" i="1" s="1"/>
  <c r="AK20" i="1" s="1"/>
  <c r="AK21" i="1" s="1"/>
  <c r="AK22" i="1" s="1"/>
  <c r="AK23" i="1" s="1"/>
  <c r="AK24" i="1" s="1"/>
  <c r="AK25" i="1" s="1"/>
  <c r="AK26" i="1" s="1"/>
  <c r="AK27" i="1" s="1"/>
  <c r="AK28" i="1" s="1"/>
  <c r="AK29" i="1" s="1"/>
  <c r="AK30" i="1" s="1"/>
  <c r="AK31" i="1" s="1"/>
  <c r="AK32" i="1" s="1"/>
  <c r="AK33" i="1" s="1"/>
  <c r="AK34" i="1" s="1"/>
  <c r="AP34" i="1" s="1"/>
  <c r="M5" i="1"/>
  <c r="M6" i="1" s="1"/>
  <c r="M7" i="1" s="1"/>
  <c r="M8" i="1" s="1"/>
  <c r="M9" i="1" s="1"/>
  <c r="M10" i="1" s="1"/>
  <c r="M11" i="1" s="1"/>
  <c r="M12" i="1" s="1"/>
  <c r="M13" i="1" s="1"/>
  <c r="M14" i="1" s="1"/>
  <c r="M15" i="1" s="1"/>
  <c r="M16" i="1" s="1"/>
  <c r="M17" i="1" s="1"/>
  <c r="M18" i="1" s="1"/>
  <c r="M19" i="1" s="1"/>
  <c r="M20" i="1" s="1"/>
  <c r="M21" i="1" s="1"/>
  <c r="M22" i="1" s="1"/>
  <c r="M23" i="1" s="1"/>
  <c r="M24" i="1" s="1"/>
  <c r="AB24" i="1" s="1"/>
  <c r="AJ4" i="1"/>
  <c r="AJ5" i="1" s="1"/>
  <c r="AJ6" i="1" s="1"/>
  <c r="AJ7" i="1" s="1"/>
  <c r="AJ8" i="1" s="1"/>
  <c r="AJ9" i="1" s="1"/>
  <c r="AJ10" i="1" s="1"/>
  <c r="AJ11" i="1" s="1"/>
  <c r="AJ12" i="1" s="1"/>
  <c r="AJ13" i="1" s="1"/>
  <c r="AJ14" i="1" s="1"/>
  <c r="AJ15" i="1" s="1"/>
  <c r="AJ16" i="1" s="1"/>
  <c r="AJ17" i="1" s="1"/>
  <c r="AJ18" i="1" s="1"/>
  <c r="AJ19" i="1" s="1"/>
  <c r="AJ20" i="1" s="1"/>
  <c r="AJ21" i="1" s="1"/>
  <c r="AJ22" i="1" s="1"/>
  <c r="AJ23" i="1" s="1"/>
  <c r="AJ24" i="1" s="1"/>
  <c r="AJ25" i="1" s="1"/>
  <c r="AJ26" i="1" s="1"/>
  <c r="AJ27" i="1" s="1"/>
  <c r="AJ28" i="1" s="1"/>
  <c r="AJ29" i="1" s="1"/>
  <c r="AJ30" i="1" s="1"/>
  <c r="AJ31" i="1" s="1"/>
  <c r="AJ32" i="1" s="1"/>
  <c r="AJ33" i="1" s="1"/>
  <c r="AP33" i="1" s="1"/>
  <c r="L4" i="1"/>
  <c r="L5" i="1" s="1"/>
  <c r="L6" i="1" s="1"/>
  <c r="L7" i="1" s="1"/>
  <c r="L8" i="1" s="1"/>
  <c r="L9" i="1" s="1"/>
  <c r="L10" i="1" s="1"/>
  <c r="L11" i="1" s="1"/>
  <c r="L12" i="1" s="1"/>
  <c r="L13" i="1" s="1"/>
  <c r="L14" i="1" s="1"/>
  <c r="L15" i="1" s="1"/>
  <c r="L16" i="1" s="1"/>
  <c r="L17" i="1" s="1"/>
  <c r="L18" i="1" s="1"/>
  <c r="L19" i="1" s="1"/>
  <c r="L20" i="1" s="1"/>
  <c r="L21" i="1" s="1"/>
  <c r="L22" i="1" s="1"/>
  <c r="L23" i="1" s="1"/>
  <c r="AB23" i="1" s="1"/>
  <c r="AI3" i="1"/>
  <c r="AI4" i="1" s="1"/>
  <c r="AI5" i="1" s="1"/>
  <c r="AI6" i="1" s="1"/>
  <c r="AI7" i="1" s="1"/>
  <c r="AI8" i="1" s="1"/>
  <c r="AI9" i="1" s="1"/>
  <c r="AI10" i="1" s="1"/>
  <c r="AI11" i="1" s="1"/>
  <c r="AI12" i="1" s="1"/>
  <c r="AI13" i="1" s="1"/>
  <c r="AI14" i="1" s="1"/>
  <c r="AI15" i="1" s="1"/>
  <c r="AI16" i="1" s="1"/>
  <c r="AI17" i="1" s="1"/>
  <c r="AI18" i="1" s="1"/>
  <c r="AI19" i="1" s="1"/>
  <c r="AI20" i="1" s="1"/>
  <c r="AI21" i="1" s="1"/>
  <c r="AI22" i="1" s="1"/>
  <c r="AI23" i="1" s="1"/>
  <c r="AI24" i="1" s="1"/>
  <c r="AI25" i="1" s="1"/>
  <c r="AI26" i="1" s="1"/>
  <c r="AI27" i="1" s="1"/>
  <c r="AI28" i="1" s="1"/>
  <c r="AI29" i="1" s="1"/>
  <c r="AI30" i="1" s="1"/>
  <c r="AI31" i="1" s="1"/>
  <c r="AI32" i="1" s="1"/>
  <c r="AP32" i="1" s="1"/>
  <c r="K3" i="1"/>
  <c r="K4" i="1" s="1"/>
  <c r="K5" i="1" s="1"/>
  <c r="K6" i="1" s="1"/>
  <c r="K7" i="1" s="1"/>
  <c r="K8" i="1" s="1"/>
  <c r="K9" i="1" s="1"/>
  <c r="K10" i="1" s="1"/>
  <c r="K11" i="1" s="1"/>
  <c r="K12" i="1" s="1"/>
  <c r="K13" i="1" s="1"/>
  <c r="K14" i="1" s="1"/>
  <c r="K15" i="1" s="1"/>
  <c r="K16" i="1" s="1"/>
  <c r="K17" i="1" s="1"/>
  <c r="K18" i="1" s="1"/>
  <c r="K19" i="1" s="1"/>
  <c r="K20" i="1" s="1"/>
  <c r="K21" i="1" s="1"/>
  <c r="K22" i="1" s="1"/>
  <c r="AB22" i="1" s="1"/>
  <c r="A3" i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H2" i="1"/>
  <c r="AH3" i="1" s="1"/>
  <c r="AH4" i="1" s="1"/>
  <c r="AH5" i="1" s="1"/>
  <c r="AH6" i="1" s="1"/>
  <c r="AH7" i="1" s="1"/>
  <c r="AH8" i="1" s="1"/>
  <c r="AH9" i="1" s="1"/>
  <c r="AH10" i="1" s="1"/>
  <c r="AH11" i="1" s="1"/>
  <c r="AH12" i="1" s="1"/>
  <c r="AH13" i="1" s="1"/>
  <c r="AH14" i="1" s="1"/>
  <c r="AH15" i="1" s="1"/>
  <c r="AH16" i="1" s="1"/>
  <c r="AH17" i="1" s="1"/>
  <c r="AH18" i="1" s="1"/>
  <c r="AH19" i="1" s="1"/>
  <c r="AH20" i="1" s="1"/>
  <c r="AH21" i="1" s="1"/>
  <c r="AH22" i="1" s="1"/>
  <c r="AH23" i="1" s="1"/>
  <c r="AH24" i="1" s="1"/>
  <c r="AH25" i="1" s="1"/>
  <c r="AH26" i="1" s="1"/>
  <c r="AH27" i="1" s="1"/>
  <c r="AH28" i="1" s="1"/>
  <c r="AH29" i="1" s="1"/>
  <c r="AH30" i="1" s="1"/>
  <c r="AH31" i="1" s="1"/>
  <c r="AP31" i="1" s="1"/>
  <c r="J2" i="1"/>
  <c r="J3" i="1" s="1"/>
  <c r="J4" i="1" s="1"/>
  <c r="J5" i="1" s="1"/>
  <c r="J6" i="1" s="1"/>
  <c r="J7" i="1" s="1"/>
  <c r="J8" i="1" s="1"/>
  <c r="J9" i="1" s="1"/>
  <c r="J10" i="1" s="1"/>
  <c r="J11" i="1" s="1"/>
  <c r="J12" i="1" s="1"/>
  <c r="J13" i="1" s="1"/>
  <c r="J14" i="1" s="1"/>
  <c r="J15" i="1" s="1"/>
  <c r="J16" i="1" s="1"/>
  <c r="J17" i="1" s="1"/>
  <c r="J18" i="1" s="1"/>
  <c r="J19" i="1" s="1"/>
  <c r="J20" i="1" s="1"/>
  <c r="J21" i="1" s="1"/>
  <c r="AB21" i="1" s="1"/>
  <c r="AC41" i="1" l="1"/>
  <c r="AD41" i="1" s="1"/>
  <c r="F22" i="1" s="1"/>
  <c r="AC37" i="1"/>
  <c r="AD37" i="1" s="1"/>
  <c r="F19" i="1" s="1"/>
  <c r="AC40" i="1"/>
  <c r="AD40" i="1" s="1"/>
  <c r="F21" i="1" s="1"/>
  <c r="AC39" i="1"/>
  <c r="AD39" i="1" s="1"/>
  <c r="F20" i="1" s="1"/>
  <c r="AQ41" i="1"/>
  <c r="AR41" i="1" s="1"/>
  <c r="G22" i="1" s="1"/>
  <c r="AQ37" i="1"/>
  <c r="AR37" i="1" s="1"/>
  <c r="G19" i="1" s="1"/>
  <c r="AQ40" i="1"/>
  <c r="AR40" i="1" s="1"/>
  <c r="G21" i="1" s="1"/>
  <c r="AQ39" i="1"/>
  <c r="AR39" i="1" s="1"/>
  <c r="G20" i="1" s="1"/>
</calcChain>
</file>

<file path=xl/sharedStrings.xml><?xml version="1.0" encoding="utf-8"?>
<sst xmlns="http://schemas.openxmlformats.org/spreadsheetml/2006/main" count="28" uniqueCount="28">
  <si>
    <t>・20年運用時の利回り</t>
    <rPh sb="3" eb="4">
      <t>ネン</t>
    </rPh>
    <rPh sb="4" eb="7">
      <t>ウンヨウジ</t>
    </rPh>
    <rPh sb="8" eb="10">
      <t>リマワ</t>
    </rPh>
    <phoneticPr fontId="1"/>
  </si>
  <si>
    <t>・30年運用時の利回り</t>
    <rPh sb="3" eb="4">
      <t>ネン</t>
    </rPh>
    <rPh sb="4" eb="7">
      <t>ウンヨウジ</t>
    </rPh>
    <rPh sb="8" eb="10">
      <t>リマワ</t>
    </rPh>
    <phoneticPr fontId="1"/>
  </si>
  <si>
    <t>過去20年の平均利回り（1年あたり）</t>
    <rPh sb="0" eb="2">
      <t>カコ</t>
    </rPh>
    <rPh sb="4" eb="5">
      <t>ネン</t>
    </rPh>
    <rPh sb="6" eb="8">
      <t>ヘイキン</t>
    </rPh>
    <rPh sb="13" eb="14">
      <t>ネン</t>
    </rPh>
    <phoneticPr fontId="1"/>
  </si>
  <si>
    <t>過去30年の平均利回り（1年あたり）</t>
    <rPh sb="0" eb="2">
      <t>カコ</t>
    </rPh>
    <rPh sb="4" eb="5">
      <t>ネン</t>
    </rPh>
    <rPh sb="6" eb="8">
      <t>ヘイキン</t>
    </rPh>
    <rPh sb="13" eb="14">
      <t>ネン</t>
    </rPh>
    <phoneticPr fontId="1"/>
  </si>
  <si>
    <t>過去20年の最大利回り（1年あたり）</t>
    <rPh sb="0" eb="2">
      <t>カコ</t>
    </rPh>
    <rPh sb="4" eb="5">
      <t>ネン</t>
    </rPh>
    <rPh sb="6" eb="8">
      <t>サイダイ</t>
    </rPh>
    <rPh sb="8" eb="10">
      <t>リマワ</t>
    </rPh>
    <rPh sb="13" eb="14">
      <t>ネン</t>
    </rPh>
    <phoneticPr fontId="1"/>
  </si>
  <si>
    <t>過去30年の最大利回り（1年あたり）</t>
    <rPh sb="0" eb="2">
      <t>カコ</t>
    </rPh>
    <rPh sb="4" eb="5">
      <t>ネン</t>
    </rPh>
    <rPh sb="6" eb="8">
      <t>サイダイ</t>
    </rPh>
    <rPh sb="13" eb="14">
      <t>ネン</t>
    </rPh>
    <phoneticPr fontId="1"/>
  </si>
  <si>
    <t>過去20年の最小利回り（1年あたり）</t>
    <rPh sb="0" eb="2">
      <t>カコ</t>
    </rPh>
    <rPh sb="4" eb="5">
      <t>ネン</t>
    </rPh>
    <rPh sb="6" eb="8">
      <t>サイショウ</t>
    </rPh>
    <rPh sb="13" eb="14">
      <t>ネン</t>
    </rPh>
    <phoneticPr fontId="1"/>
  </si>
  <si>
    <t>過去30年の最小利回り（1年あたり）</t>
    <rPh sb="0" eb="2">
      <t>カコ</t>
    </rPh>
    <rPh sb="4" eb="5">
      <t>ネン</t>
    </rPh>
    <rPh sb="6" eb="8">
      <t>サイショウ</t>
    </rPh>
    <rPh sb="13" eb="14">
      <t>ネン</t>
    </rPh>
    <phoneticPr fontId="1"/>
  </si>
  <si>
    <t>過去20年の中央値（1年あたり）</t>
    <rPh sb="0" eb="2">
      <t>カコ</t>
    </rPh>
    <rPh sb="4" eb="5">
      <t>ネン</t>
    </rPh>
    <rPh sb="6" eb="9">
      <t>チュウオウチ</t>
    </rPh>
    <rPh sb="11" eb="12">
      <t>ネン</t>
    </rPh>
    <phoneticPr fontId="1"/>
  </si>
  <si>
    <t>過去30年の中央値（1年あたり）</t>
    <rPh sb="0" eb="2">
      <t>カコ</t>
    </rPh>
    <rPh sb="4" eb="5">
      <t>ネン</t>
    </rPh>
    <rPh sb="6" eb="9">
      <t>チュウオウチ</t>
    </rPh>
    <rPh sb="11" eb="12">
      <t>ネン</t>
    </rPh>
    <phoneticPr fontId="1"/>
  </si>
  <si>
    <t>に着色した部分を入力してね！</t>
    <rPh sb="1" eb="3">
      <t>チャクショク</t>
    </rPh>
    <rPh sb="5" eb="7">
      <t>ブブン</t>
    </rPh>
    <rPh sb="8" eb="10">
      <t>ニュウリョク</t>
    </rPh>
    <phoneticPr fontId="1"/>
  </si>
  <si>
    <t>他の箇所は自動で計算されます。</t>
    <rPh sb="0" eb="1">
      <t>ホカ</t>
    </rPh>
    <rPh sb="2" eb="4">
      <t>カショ</t>
    </rPh>
    <rPh sb="5" eb="7">
      <t>ジドウ</t>
    </rPh>
    <rPh sb="8" eb="10">
      <t>ケイサン</t>
    </rPh>
    <phoneticPr fontId="1"/>
  </si>
  <si>
    <t>https://myindex.jp/</t>
    <phoneticPr fontId="1"/>
  </si>
  <si>
    <t>収益率は手打ちやで！</t>
    <rPh sb="0" eb="3">
      <t>シュウエキリツ</t>
    </rPh>
    <rPh sb="4" eb="6">
      <t>テウ</t>
    </rPh>
    <phoneticPr fontId="1"/>
  </si>
  <si>
    <t>収益率</t>
    <rPh sb="0" eb="3">
      <t>シュウエキリツ</t>
    </rPh>
    <phoneticPr fontId="1"/>
  </si>
  <si>
    <t>年</t>
    <rPh sb="0" eb="1">
      <t>ネン</t>
    </rPh>
    <phoneticPr fontId="1"/>
  </si>
  <si>
    <t>平均利回り</t>
    <phoneticPr fontId="1"/>
  </si>
  <si>
    <t>最大利回り</t>
  </si>
  <si>
    <t>最小利回り</t>
  </si>
  <si>
    <t>中央値</t>
  </si>
  <si>
    <t>過去20年</t>
    <rPh sb="0" eb="2">
      <t>カコ</t>
    </rPh>
    <rPh sb="4" eb="5">
      <t>ネン</t>
    </rPh>
    <phoneticPr fontId="1"/>
  </si>
  <si>
    <t>過去30年</t>
    <rPh sb="0" eb="2">
      <t>カコ</t>
    </rPh>
    <rPh sb="4" eb="5">
      <t>ネン</t>
    </rPh>
    <phoneticPr fontId="1"/>
  </si>
  <si>
    <t>上記から長期投資した方が利回りの幅が</t>
    <rPh sb="0" eb="2">
      <t>ジョウキ</t>
    </rPh>
    <rPh sb="4" eb="8">
      <t>チョウキトウシ</t>
    </rPh>
    <rPh sb="10" eb="11">
      <t>ホウ</t>
    </rPh>
    <rPh sb="12" eb="14">
      <t>リマワ</t>
    </rPh>
    <rPh sb="16" eb="17">
      <t>ハバ</t>
    </rPh>
    <phoneticPr fontId="1"/>
  </si>
  <si>
    <t>小さくなり、運用結果のバラツキが少なくなる！</t>
    <rPh sb="6" eb="10">
      <t>ウンヨウケッカ</t>
    </rPh>
    <rPh sb="16" eb="17">
      <t>スク</t>
    </rPh>
    <phoneticPr fontId="1"/>
  </si>
  <si>
    <t>表.1年あたりの利回り</t>
    <phoneticPr fontId="1"/>
  </si>
  <si>
    <t>計算結果</t>
    <rPh sb="0" eb="4">
      <t>ケイサンケッカ</t>
    </rPh>
    <phoneticPr fontId="1"/>
  </si>
  <si>
    <t>※データ数が足りない場合、数値は空欄でいいよ！</t>
    <rPh sb="4" eb="5">
      <t>スウ</t>
    </rPh>
    <rPh sb="6" eb="7">
      <t>タ</t>
    </rPh>
    <rPh sb="10" eb="12">
      <t>バアイ</t>
    </rPh>
    <rPh sb="13" eb="15">
      <t>スウチ</t>
    </rPh>
    <rPh sb="16" eb="18">
      <t>クウラン</t>
    </rPh>
    <phoneticPr fontId="1"/>
  </si>
  <si>
    <t>データ取得元（「グラフ」の「年次リターン」タブから）</t>
    <rPh sb="3" eb="5">
      <t>シュトク</t>
    </rPh>
    <rPh sb="5" eb="6">
      <t>モト</t>
    </rPh>
    <rPh sb="14" eb="16">
      <t>ネンジ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</si>
</sst>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%"/>
    <numFmt numFmtId="177" formatCode="0.0000000000000000%"/>
  </numFmts>
  <fonts count="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176" fontId="0" fillId="0" borderId="0" xfId="0" applyNumberFormat="1">
      <alignment vertical="center"/>
    </xf>
    <xf numFmtId="10" fontId="0" fillId="0" borderId="0" xfId="0" applyNumberFormat="1">
      <alignment vertical="center"/>
    </xf>
    <xf numFmtId="177" fontId="0" fillId="0" borderId="0" xfId="0" applyNumberFormat="1">
      <alignment vertical="center"/>
    </xf>
    <xf numFmtId="0" fontId="0" fillId="2" borderId="1" xfId="0" applyFill="1" applyBorder="1">
      <alignment vertical="center"/>
    </xf>
    <xf numFmtId="0" fontId="3" fillId="0" borderId="0" xfId="1">
      <alignment vertical="center"/>
    </xf>
    <xf numFmtId="0" fontId="0" fillId="0" borderId="0" xfId="0" applyAlignment="1">
      <alignment horizontal="right" vertical="center"/>
    </xf>
    <xf numFmtId="0" fontId="0" fillId="0" borderId="1" xfId="0" applyBorder="1">
      <alignment vertical="center"/>
    </xf>
    <xf numFmtId="176" fontId="0" fillId="2" borderId="1" xfId="0" applyNumberFormat="1" applyFill="1" applyBorder="1">
      <alignment vertical="center"/>
    </xf>
    <xf numFmtId="0" fontId="0" fillId="0" borderId="1" xfId="0" applyBorder="1" applyAlignment="1">
      <alignment horizontal="right" vertical="center"/>
    </xf>
    <xf numFmtId="10" fontId="0" fillId="0" borderId="1" xfId="0" applyNumberFormat="1" applyBorder="1">
      <alignment vertical="center"/>
    </xf>
    <xf numFmtId="0" fontId="2" fillId="0" borderId="0" xfId="0" applyFont="1">
      <alignment vertical="center"/>
    </xf>
    <xf numFmtId="0" fontId="5" fillId="0" borderId="0" xfId="0" applyFont="1">
      <alignment vertical="center"/>
    </xf>
    <xf numFmtId="10" fontId="0" fillId="0" borderId="0" xfId="0" applyNumberFormat="1" applyAlignment="1">
      <alignment horizontal="right" vertical="center"/>
    </xf>
    <xf numFmtId="10" fontId="2" fillId="0" borderId="0" xfId="0" applyNumberFormat="1" applyFont="1">
      <alignment vertical="center"/>
    </xf>
    <xf numFmtId="10" fontId="6" fillId="0" borderId="0" xfId="0" applyNumberFormat="1" applyFont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_xlchart.v1.0</cx:f>
      </cx:strDim>
      <cx:numDim type="val">
        <cx:f>_xlchart.v1.2</cx:f>
      </cx:numDim>
    </cx:data>
    <cx:data id="1">
      <cx:strDim type="cat">
        <cx:f>_xlchart.v1.0</cx:f>
      </cx:strDim>
      <cx:numDim type="val">
        <cx:f>_xlchart.v1.4</cx:f>
      </cx:numDim>
    </cx:data>
  </cx:chartData>
  <cx:chart>
    <cx:title pos="t" align="ctr" overlay="0">
      <cx:tx>
        <cx:rich>
          <a:bodyPr spcFirstLastPara="1" vertOverflow="ellipsis" horzOverflow="overflow" wrap="square" lIns="0" tIns="0" rIns="0" bIns="0" anchor="ctr" anchorCtr="1"/>
          <a:lstStyle/>
          <a:p>
            <a:r>
              <a:rPr lang="en-US" altLang="ja-JP" sz="1200" b="0" i="0" baseline="0">
                <a:effectLst/>
                <a:latin typeface="游ゴシック" panose="020B0400000000000000" pitchFamily="50" charset="-128"/>
                <a:ea typeface="游ゴシック" panose="020B0400000000000000" pitchFamily="50" charset="-128"/>
              </a:rPr>
              <a:t>1</a:t>
            </a:r>
            <a:r>
              <a:rPr lang="ja-JP" altLang="ja-JP" sz="1200" b="0" i="0" baseline="0">
                <a:effectLst/>
                <a:latin typeface="游ゴシック" panose="020B0400000000000000" pitchFamily="50" charset="-128"/>
                <a:ea typeface="游ゴシック" panose="020B0400000000000000" pitchFamily="50" charset="-128"/>
              </a:rPr>
              <a:t>年あたりの平均利回り（</a:t>
            </a:r>
            <a:r>
              <a:rPr lang="en-US" altLang="ja-JP" sz="1200" b="0" i="0" baseline="0">
                <a:effectLst/>
                <a:latin typeface="游ゴシック" panose="020B0400000000000000" pitchFamily="50" charset="-128"/>
                <a:ea typeface="游ゴシック" panose="020B0400000000000000" pitchFamily="50" charset="-128"/>
              </a:rPr>
              <a:t>20</a:t>
            </a:r>
            <a:r>
              <a:rPr lang="ja-JP" altLang="ja-JP" sz="1200" b="0" i="0" baseline="0">
                <a:effectLst/>
                <a:latin typeface="游ゴシック" panose="020B0400000000000000" pitchFamily="50" charset="-128"/>
                <a:ea typeface="游ゴシック" panose="020B0400000000000000" pitchFamily="50" charset="-128"/>
              </a:rPr>
              <a:t>年・</a:t>
            </a:r>
            <a:r>
              <a:rPr lang="en-US" altLang="ja-JP" sz="1200" b="0" i="0" baseline="0">
                <a:effectLst/>
                <a:latin typeface="游ゴシック" panose="020B0400000000000000" pitchFamily="50" charset="-128"/>
                <a:ea typeface="游ゴシック" panose="020B0400000000000000" pitchFamily="50" charset="-128"/>
              </a:rPr>
              <a:t>30</a:t>
            </a:r>
            <a:r>
              <a:rPr lang="ja-JP" altLang="ja-JP" sz="1200" b="0" i="0" baseline="0">
                <a:effectLst/>
                <a:latin typeface="游ゴシック" panose="020B0400000000000000" pitchFamily="50" charset="-128"/>
                <a:ea typeface="游ゴシック" panose="020B0400000000000000" pitchFamily="50" charset="-128"/>
              </a:rPr>
              <a:t>年投資した場合）</a:t>
            </a:r>
            <a:endParaRPr lang="ja-JP" altLang="ja-JP" sz="1050" b="0">
              <a:effectLst/>
              <a:latin typeface="游ゴシック" panose="020B0400000000000000" pitchFamily="50" charset="-128"/>
              <a:ea typeface="游ゴシック" panose="020B0400000000000000" pitchFamily="50" charset="-128"/>
            </a:endParaRPr>
          </a:p>
        </cx:rich>
      </cx:tx>
    </cx:title>
    <cx:plotArea>
      <cx:plotAreaRegion>
        <cx:series layoutId="boxWhisker" uniqueId="{C44C786C-9C33-44CC-AE09-46659AFCFB3D}">
          <cx:tx>
            <cx:txData>
              <cx:f>_xlchart.v1.1</cx:f>
              <cx:v>過去20年</cx:v>
            </cx:txData>
          </cx:tx>
          <cx:spPr>
            <a:solidFill>
              <a:schemeClr val="tx2">
                <a:lumMod val="10000"/>
                <a:lumOff val="90000"/>
              </a:schemeClr>
            </a:solidFill>
          </cx:spPr>
          <cx:dataLabels>
            <cx:txPr>
              <a:bodyPr spcFirstLastPara="1" vertOverflow="ellipsis" horzOverflow="overflow" wrap="square" lIns="0" tIns="0" rIns="0" bIns="0" anchor="ctr" anchorCtr="1"/>
              <a:lstStyle/>
              <a:p>
                <a:pPr algn="ctr" rtl="0">
                  <a:defRPr sz="1000" baseline="0"/>
                </a:pPr>
                <a:endParaRPr lang="ja-JP" altLang="en-US" sz="1000" b="0" i="0" u="none" strike="noStrike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Aptos Narrow" panose="02110004020202020204"/>
                  <a:ea typeface="游ゴシック" panose="020B0400000000000000" pitchFamily="50" charset="-128"/>
                </a:endParaRPr>
              </a:p>
            </cx:txPr>
            <cx:dataLabel idx="3" pos="b">
              <cx:txPr>
                <a:bodyPr spcFirstLastPara="1" vertOverflow="ellipsis" horzOverflow="overflow" wrap="square" lIns="0" tIns="0" rIns="0" bIns="0" anchor="ctr" anchorCtr="1"/>
                <a:lstStyle/>
                <a:p>
                  <a:pPr algn="ctr" rtl="0">
                    <a:defRPr/>
                  </a:pPr>
                  <a:r>
                    <a:rPr lang="ja-JP" altLang="en-US" sz="900" b="0" i="0" u="none" strike="noStrike" baseline="0">
                      <a:solidFill>
                        <a:sysClr val="windowText" lastClr="000000">
                          <a:lumMod val="65000"/>
                          <a:lumOff val="35000"/>
                        </a:sysClr>
                      </a:solidFill>
                      <a:latin typeface="Aptos Narrow" panose="02110004020202020204"/>
                      <a:ea typeface="游ゴシック" panose="020B0400000000000000" pitchFamily="50" charset="-128"/>
                    </a:rPr>
                    <a:t>2.86%</a:t>
                  </a:r>
                </a:p>
              </cx:txPr>
              <cx:visibility seriesName="0" categoryName="0" value="1"/>
              <cx:separator>, </cx:separator>
            </cx:dataLabel>
            <cx:dataLabel idx="4" pos="l">
              <cx:visibility seriesName="0" categoryName="0" value="1"/>
              <cx:separator>, </cx:separator>
            </cx:dataLabel>
            <cx:dataLabel idx="5" pos="t">
              <cx:visibility seriesName="0" categoryName="0" value="1"/>
              <cx:separator>, </cx:separator>
            </cx:dataLabel>
            <cx:dataLabelHidden idx="0"/>
            <cx:dataLabelHidden idx="2"/>
            <cx:dataLabelHidden idx="6"/>
          </cx:dataLabels>
          <cx:dataId val="0"/>
          <cx:layoutPr>
            <cx:visibility meanLine="0" meanMarker="1" nonoutliers="0" outliers="1"/>
            <cx:statistics quartileMethod="exclusive"/>
          </cx:layoutPr>
        </cx:series>
        <cx:series layoutId="boxWhisker" uniqueId="{CDA12A24-DF3D-4D9A-96F5-1BCA1DE29D0C}">
          <cx:tx>
            <cx:txData>
              <cx:f>_xlchart.v1.3</cx:f>
              <cx:v>過去30年</cx:v>
            </cx:txData>
          </cx:tx>
          <cx:spPr>
            <a:solidFill>
              <a:srgbClr val="FF0000">
                <a:alpha val="20000"/>
              </a:srgbClr>
            </a:solidFill>
          </cx:spPr>
          <cx:dataLabels>
            <cx:txPr>
              <a:bodyPr spcFirstLastPara="1" vertOverflow="ellipsis" horzOverflow="overflow" wrap="square" lIns="0" tIns="0" rIns="0" bIns="0" anchor="ctr" anchorCtr="1"/>
              <a:lstStyle/>
              <a:p>
                <a:pPr algn="ctr" rtl="0">
                  <a:defRPr sz="1000" baseline="0"/>
                </a:pPr>
                <a:endParaRPr lang="ja-JP" altLang="en-US" sz="1000" b="0" i="0" u="none" strike="noStrike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Aptos Narrow" panose="02110004020202020204"/>
                  <a:ea typeface="游ゴシック" panose="020B0400000000000000" pitchFamily="50" charset="-128"/>
                </a:endParaRPr>
              </a:p>
            </cx:txPr>
            <cx:dataLabel idx="3" pos="b">
              <cx:visibility seriesName="0" categoryName="0" value="1"/>
              <cx:separator>, </cx:separator>
            </cx:dataLabel>
            <cx:dataLabel idx="5" pos="t">
              <cx:visibility seriesName="0" categoryName="0" value="1"/>
              <cx:separator>, </cx:separator>
            </cx:dataLabel>
            <cx:dataLabelHidden idx="0"/>
            <cx:dataLabelHidden idx="2"/>
            <cx:dataLabelHidden idx="6"/>
          </cx:dataLabels>
          <cx:dataId val="1"/>
          <cx:layoutPr>
            <cx:visibility meanLine="0" meanMarker="1" nonoutliers="0" outliers="1"/>
            <cx:statistics quartileMethod="exclusive"/>
          </cx:layoutPr>
        </cx:series>
      </cx:plotAreaRegion>
      <cx:axis id="0">
        <cx:catScaling gapWidth="1"/>
        <cx:tickLabels/>
      </cx:axis>
      <cx:axis id="1">
        <cx:valScaling/>
        <cx:majorGridlines/>
        <cx:tickLabels/>
        <cx:numFmt formatCode="0%" sourceLinked="0"/>
      </cx:axis>
    </cx:plotArea>
  </cx:chart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40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>
        <a:solidFill>
          <a:schemeClr val="phClr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microsoft.com/office/2014/relationships/chartEx" Target="../charts/chartEx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566058</xdr:colOff>
      <xdr:row>5</xdr:row>
      <xdr:rowOff>174173</xdr:rowOff>
    </xdr:from>
    <xdr:to>
      <xdr:col>7</xdr:col>
      <xdr:colOff>191589</xdr:colOff>
      <xdr:row>16</xdr:row>
      <xdr:rowOff>75661</xdr:rowOff>
    </xdr:to>
    <xdr:pic>
      <xdr:nvPicPr>
        <xdr:cNvPr id="4" name="図 3" descr="いらすと">
          <a:extLst>
            <a:ext uri="{FF2B5EF4-FFF2-40B4-BE49-F238E27FC236}">
              <a16:creationId xmlns:a16="http://schemas.microsoft.com/office/drawing/2014/main" id="{30AF7316-FB4C-D780-C7CC-3F09AE708A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65715" y="1317173"/>
          <a:ext cx="2423160" cy="2416088"/>
        </a:xfrm>
        <a:prstGeom prst="rect">
          <a:avLst/>
        </a:prstGeom>
      </xdr:spPr>
    </xdr:pic>
    <xdr:clientData/>
  </xdr:twoCellAnchor>
  <xdr:twoCellAnchor>
    <xdr:from>
      <xdr:col>2</xdr:col>
      <xdr:colOff>240030</xdr:colOff>
      <xdr:row>24</xdr:row>
      <xdr:rowOff>7620</xdr:rowOff>
    </xdr:from>
    <xdr:to>
      <xdr:col>7</xdr:col>
      <xdr:colOff>243840</xdr:colOff>
      <xdr:row>35</xdr:row>
      <xdr:rowOff>220980</xdr:rowOff>
    </xdr:to>
    <xdr:grpSp>
      <xdr:nvGrpSpPr>
        <xdr:cNvPr id="9" name="グループ化 8">
          <a:extLst>
            <a:ext uri="{FF2B5EF4-FFF2-40B4-BE49-F238E27FC236}">
              <a16:creationId xmlns:a16="http://schemas.microsoft.com/office/drawing/2014/main" id="{1C15E5D4-85E3-F090-3722-A3E3C90318F1}"/>
            </a:ext>
          </a:extLst>
        </xdr:cNvPr>
        <xdr:cNvGrpSpPr/>
      </xdr:nvGrpSpPr>
      <xdr:grpSpPr>
        <a:xfrm>
          <a:off x="1584736" y="5601596"/>
          <a:ext cx="4145504" cy="2777266"/>
          <a:chOff x="1611630" y="5753100"/>
          <a:chExt cx="4141470" cy="2727960"/>
        </a:xfrm>
      </xdr:grpSpPr>
      <mc:AlternateContent xmlns:mc="http://schemas.openxmlformats.org/markup-compatibility/2006">
        <mc:Choice xmlns:cx1="http://schemas.microsoft.com/office/drawing/2015/9/8/chartex" Requires="cx1">
          <xdr:graphicFrame macro="">
            <xdr:nvGraphicFramePr>
              <xdr:cNvPr id="3" name="グラフ 2">
                <a:extLst>
                  <a:ext uri="{FF2B5EF4-FFF2-40B4-BE49-F238E27FC236}">
                    <a16:creationId xmlns:a16="http://schemas.microsoft.com/office/drawing/2014/main" id="{80F3FCC7-2B97-4C37-F958-5689ECB5E977}"/>
                  </a:ext>
                </a:extLst>
              </xdr:cNvPr>
              <xdr:cNvGraphicFramePr/>
            </xdr:nvGraphicFramePr>
            <xdr:xfrm>
              <a:off x="1611630" y="5753100"/>
              <a:ext cx="4141470" cy="2681877"/>
            </xdr:xfrm>
            <a:graphic>
              <a:graphicData uri="http://schemas.microsoft.com/office/drawing/2014/chartex">
                <cx:chart xmlns:cx="http://schemas.microsoft.com/office/drawing/2014/chartex" xmlns:r="http://schemas.openxmlformats.org/officeDocument/2006/relationships" r:id="rId2"/>
              </a:graphicData>
            </a:graphic>
          </xdr:graphicFrame>
        </mc:Choice>
        <mc:Fallback>
          <xdr:sp macro="" textlink="">
            <xdr:nvSpPr>
              <xdr:cNvPr id="0" name=""/>
              <xdr:cNvSpPr>
                <a:spLocks noTextEdit="1"/>
              </xdr:cNvSpPr>
            </xdr:nvSpPr>
            <xdr:spPr>
              <a:xfrm>
                <a:off x="1611630" y="5753100"/>
                <a:ext cx="4141470" cy="2681877"/>
              </a:xfrm>
              <a:prstGeom prst="rect">
                <a:avLst/>
              </a:prstGeom>
              <a:solidFill>
                <a:prstClr val="white"/>
              </a:solidFill>
              <a:ln w="1">
                <a:solidFill>
                  <a:prstClr val="green"/>
                </a:solidFill>
              </a:ln>
            </xdr:spPr>
            <xdr:txBody>
              <a:bodyPr vertOverflow="clip" horzOverflow="clip"/>
              <a:lstStyle/>
              <a:p>
                <a:r>
                  <a:rPr lang="ja-JP" altLang="en-US" sz="1100"/>
                  <a:t>この図は、お使いのバージョンの Excel では利用できません。
この図形を編集するか、このブックを異なるファイル形式に保存すると、グラフが恒久的に壊れます。</a:t>
                </a:r>
              </a:p>
            </xdr:txBody>
          </xdr:sp>
        </mc:Fallback>
      </mc:AlternateContent>
      <xdr:sp macro="" textlink="">
        <xdr:nvSpPr>
          <xdr:cNvPr id="5" name="テキスト ボックス 4">
            <a:extLst>
              <a:ext uri="{FF2B5EF4-FFF2-40B4-BE49-F238E27FC236}">
                <a16:creationId xmlns:a16="http://schemas.microsoft.com/office/drawing/2014/main" id="{2CE52E5E-F5EF-3227-66B7-6846562ED875}"/>
              </a:ext>
            </a:extLst>
          </xdr:cNvPr>
          <xdr:cNvSpPr txBox="1"/>
        </xdr:nvSpPr>
        <xdr:spPr>
          <a:xfrm>
            <a:off x="3006743" y="8100178"/>
            <a:ext cx="930755" cy="38088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200">
                <a:latin typeface="游ゴシック" panose="020B0400000000000000" pitchFamily="50" charset="-128"/>
                <a:ea typeface="游ゴシック" panose="020B0400000000000000" pitchFamily="50" charset="-128"/>
              </a:rPr>
              <a:t>過去</a:t>
            </a:r>
            <a:r>
              <a:rPr kumimoji="1" lang="en-US" altLang="ja-JP" sz="1200">
                <a:latin typeface="游ゴシック" panose="020B0400000000000000" pitchFamily="50" charset="-128"/>
                <a:ea typeface="游ゴシック" panose="020B0400000000000000" pitchFamily="50" charset="-128"/>
              </a:rPr>
              <a:t>20</a:t>
            </a:r>
            <a:r>
              <a:rPr kumimoji="1" lang="ja-JP" altLang="en-US" sz="1200">
                <a:latin typeface="游ゴシック" panose="020B0400000000000000" pitchFamily="50" charset="-128"/>
                <a:ea typeface="游ゴシック" panose="020B0400000000000000" pitchFamily="50" charset="-128"/>
              </a:rPr>
              <a:t>年</a:t>
            </a:r>
          </a:p>
        </xdr:txBody>
      </xdr:sp>
      <xdr:sp macro="" textlink="">
        <xdr:nvSpPr>
          <xdr:cNvPr id="7" name="テキスト ボックス 6">
            <a:extLst>
              <a:ext uri="{FF2B5EF4-FFF2-40B4-BE49-F238E27FC236}">
                <a16:creationId xmlns:a16="http://schemas.microsoft.com/office/drawing/2014/main" id="{BAC0F457-134D-4DB3-B8B4-C6460740F3FD}"/>
              </a:ext>
            </a:extLst>
          </xdr:cNvPr>
          <xdr:cNvSpPr txBox="1"/>
        </xdr:nvSpPr>
        <xdr:spPr>
          <a:xfrm>
            <a:off x="3881048" y="8099132"/>
            <a:ext cx="860362" cy="38088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200">
                <a:latin typeface="游ゴシック" panose="020B0400000000000000" pitchFamily="50" charset="-128"/>
                <a:ea typeface="游ゴシック" panose="020B0400000000000000" pitchFamily="50" charset="-128"/>
              </a:rPr>
              <a:t>過去</a:t>
            </a:r>
            <a:r>
              <a:rPr kumimoji="1" lang="en-US" altLang="ja-JP" sz="1200">
                <a:latin typeface="游ゴシック" panose="020B0400000000000000" pitchFamily="50" charset="-128"/>
                <a:ea typeface="游ゴシック" panose="020B0400000000000000" pitchFamily="50" charset="-128"/>
              </a:rPr>
              <a:t>30</a:t>
            </a:r>
            <a:r>
              <a:rPr kumimoji="1" lang="ja-JP" altLang="en-US" sz="1200">
                <a:latin typeface="游ゴシック" panose="020B0400000000000000" pitchFamily="50" charset="-128"/>
                <a:ea typeface="游ゴシック" panose="020B0400000000000000" pitchFamily="50" charset="-128"/>
              </a:rPr>
              <a:t>年</a:t>
            </a:r>
          </a:p>
        </xdr:txBody>
      </xdr:sp>
    </xdr:grpSp>
    <xdr:clientData/>
  </xdr:twoCellAnchor>
  <xdr:twoCellAnchor>
    <xdr:from>
      <xdr:col>3</xdr:col>
      <xdr:colOff>195943</xdr:colOff>
      <xdr:row>7</xdr:row>
      <xdr:rowOff>185058</xdr:rowOff>
    </xdr:from>
    <xdr:to>
      <xdr:col>3</xdr:col>
      <xdr:colOff>576943</xdr:colOff>
      <xdr:row>15</xdr:row>
      <xdr:rowOff>65314</xdr:rowOff>
    </xdr:to>
    <xdr:sp macro="" textlink="">
      <xdr:nvSpPr>
        <xdr:cNvPr id="2" name="矢印: 下 1">
          <a:extLst>
            <a:ext uri="{FF2B5EF4-FFF2-40B4-BE49-F238E27FC236}">
              <a16:creationId xmlns:a16="http://schemas.microsoft.com/office/drawing/2014/main" id="{E8CB9F0B-E7ED-4487-0B29-2A20D5DC6F85}"/>
            </a:ext>
          </a:extLst>
        </xdr:cNvPr>
        <xdr:cNvSpPr/>
      </xdr:nvSpPr>
      <xdr:spPr>
        <a:xfrm>
          <a:off x="2220686" y="1785258"/>
          <a:ext cx="381000" cy="1709056"/>
        </a:xfrm>
        <a:prstGeom prst="downArrow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myindex.jp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C71B7C-42E9-489A-87F9-E08396A751D3}">
  <dimension ref="A1:AV47"/>
  <sheetViews>
    <sheetView tabSelected="1" zoomScale="85" zoomScaleNormal="85" workbookViewId="0">
      <selection activeCell="AV14" sqref="AV14"/>
    </sheetView>
  </sheetViews>
  <sheetFormatPr defaultRowHeight="18"/>
  <cols>
    <col min="6" max="6" width="14" customWidth="1"/>
    <col min="7" max="7" width="13.8984375" customWidth="1"/>
    <col min="8" max="8" width="5.3984375" customWidth="1"/>
    <col min="9" max="9" width="7.09765625" customWidth="1"/>
    <col min="10" max="24" width="0" hidden="1" customWidth="1"/>
    <col min="25" max="25" width="8.09765625" hidden="1" customWidth="1"/>
    <col min="26" max="46" width="0" hidden="1" customWidth="1"/>
  </cols>
  <sheetData>
    <row r="1" spans="1:40">
      <c r="A1" s="9" t="s">
        <v>15</v>
      </c>
      <c r="B1" s="9" t="s">
        <v>14</v>
      </c>
      <c r="D1" s="4"/>
      <c r="E1" t="s">
        <v>10</v>
      </c>
    </row>
    <row r="2" spans="1:40">
      <c r="A2" s="4">
        <v>1988</v>
      </c>
      <c r="B2" s="8">
        <v>0.28100000000000003</v>
      </c>
      <c r="D2" t="s">
        <v>11</v>
      </c>
      <c r="J2">
        <f>1*(1+$B$2)</f>
        <v>1.2810000000000001</v>
      </c>
      <c r="R2" s="6"/>
      <c r="S2" s="6"/>
      <c r="AH2">
        <f>1*(1+$B2)</f>
        <v>1.2810000000000001</v>
      </c>
    </row>
    <row r="3" spans="1:40">
      <c r="A3" s="7">
        <f>A2+1</f>
        <v>1989</v>
      </c>
      <c r="B3" s="8">
        <v>0.35299999999999998</v>
      </c>
      <c r="D3" t="s">
        <v>13</v>
      </c>
      <c r="J3">
        <f t="shared" ref="J3:J21" si="0">J2*(1+$B3)</f>
        <v>1.7331930000000002</v>
      </c>
      <c r="K3">
        <f>1*(1+$B$3)</f>
        <v>1.353</v>
      </c>
      <c r="AH3">
        <f t="shared" ref="AH3:AH31" si="1">AH2*(1+$B3)</f>
        <v>1.7331930000000002</v>
      </c>
      <c r="AI3">
        <f>1*(1+$B3)</f>
        <v>1.353</v>
      </c>
    </row>
    <row r="4" spans="1:40">
      <c r="A4" s="7">
        <f t="shared" ref="A4:A37" si="2">A3+1</f>
        <v>1990</v>
      </c>
      <c r="B4" s="8">
        <v>-0.21099999999999999</v>
      </c>
      <c r="D4" t="s">
        <v>27</v>
      </c>
      <c r="J4">
        <f t="shared" si="0"/>
        <v>1.3674892770000002</v>
      </c>
      <c r="K4">
        <f t="shared" ref="K4:K22" si="3">K3*(1+$B4)</f>
        <v>1.067517</v>
      </c>
      <c r="L4">
        <f>1*(1+$B4)</f>
        <v>0.78900000000000003</v>
      </c>
      <c r="R4" s="6"/>
      <c r="AH4">
        <f t="shared" si="1"/>
        <v>1.3674892770000002</v>
      </c>
      <c r="AI4">
        <f t="shared" ref="AI4:AI32" si="4">AI3*(1+$B4)</f>
        <v>1.067517</v>
      </c>
      <c r="AJ4">
        <f>1*(1+$B4)</f>
        <v>0.78900000000000003</v>
      </c>
    </row>
    <row r="5" spans="1:40">
      <c r="A5" s="7">
        <f t="shared" si="2"/>
        <v>1991</v>
      </c>
      <c r="B5" s="8">
        <v>0.10199999999999999</v>
      </c>
      <c r="D5" s="5" t="s">
        <v>12</v>
      </c>
      <c r="J5">
        <f t="shared" si="0"/>
        <v>1.5069731832540003</v>
      </c>
      <c r="K5">
        <f t="shared" si="3"/>
        <v>1.1764037340000002</v>
      </c>
      <c r="L5">
        <f t="shared" ref="L5:L23" si="5">L4*(1+$B5)</f>
        <v>0.86947800000000008</v>
      </c>
      <c r="M5">
        <f>1*(1+$B5)</f>
        <v>1.1020000000000001</v>
      </c>
      <c r="AH5">
        <f t="shared" si="1"/>
        <v>1.5069731832540003</v>
      </c>
      <c r="AI5">
        <f t="shared" si="4"/>
        <v>1.1764037340000002</v>
      </c>
      <c r="AJ5">
        <f t="shared" ref="AJ5:AJ33" si="6">AJ4*(1+$B5)</f>
        <v>0.86947800000000008</v>
      </c>
      <c r="AK5">
        <f>1*(1+$B5)</f>
        <v>1.1020000000000001</v>
      </c>
    </row>
    <row r="6" spans="1:40">
      <c r="A6" s="7">
        <f t="shared" si="2"/>
        <v>1992</v>
      </c>
      <c r="B6" s="8">
        <v>-4.2000000000000003E-2</v>
      </c>
      <c r="D6" t="s">
        <v>26</v>
      </c>
      <c r="J6">
        <f t="shared" si="0"/>
        <v>1.4436803095573323</v>
      </c>
      <c r="K6">
        <f t="shared" si="3"/>
        <v>1.1269947771720001</v>
      </c>
      <c r="L6">
        <f t="shared" si="5"/>
        <v>0.83295992400000007</v>
      </c>
      <c r="M6">
        <f t="shared" ref="M6:M24" si="7">M5*(1+$B6)</f>
        <v>1.0557160000000001</v>
      </c>
      <c r="N6">
        <f>1*(1+$B6)</f>
        <v>0.95799999999999996</v>
      </c>
      <c r="AH6">
        <f t="shared" si="1"/>
        <v>1.4436803095573323</v>
      </c>
      <c r="AI6">
        <f t="shared" si="4"/>
        <v>1.1269947771720001</v>
      </c>
      <c r="AJ6">
        <f t="shared" si="6"/>
        <v>0.83295992400000007</v>
      </c>
      <c r="AK6">
        <f t="shared" ref="AK6:AK34" si="8">AK5*(1+$B6)</f>
        <v>1.0557160000000001</v>
      </c>
      <c r="AL6">
        <f>1*(1+$B6)</f>
        <v>0.95799999999999996</v>
      </c>
    </row>
    <row r="7" spans="1:40">
      <c r="A7" s="7">
        <f t="shared" si="2"/>
        <v>1993</v>
      </c>
      <c r="B7" s="8">
        <v>0.11700000000000001</v>
      </c>
      <c r="J7">
        <f t="shared" si="0"/>
        <v>1.6125909057755401</v>
      </c>
      <c r="K7">
        <f t="shared" si="3"/>
        <v>1.2588531661011242</v>
      </c>
      <c r="L7">
        <f t="shared" si="5"/>
        <v>0.93041623510800009</v>
      </c>
      <c r="M7">
        <f t="shared" si="7"/>
        <v>1.179234772</v>
      </c>
      <c r="N7">
        <f t="shared" ref="N7:N25" si="9">N6*(1+$B7)</f>
        <v>1.0700859999999999</v>
      </c>
      <c r="O7">
        <f>1*(1+$B7)</f>
        <v>1.117</v>
      </c>
      <c r="AH7">
        <f t="shared" si="1"/>
        <v>1.6125909057755401</v>
      </c>
      <c r="AI7">
        <f t="shared" si="4"/>
        <v>1.2588531661011242</v>
      </c>
      <c r="AJ7">
        <f t="shared" si="6"/>
        <v>0.93041623510800009</v>
      </c>
      <c r="AK7">
        <f t="shared" si="8"/>
        <v>1.179234772</v>
      </c>
      <c r="AL7">
        <f t="shared" ref="AL7:AL35" si="10">AL6*(1+$B7)</f>
        <v>1.0700859999999999</v>
      </c>
      <c r="AM7">
        <f>1*(1+$B7)</f>
        <v>1.117</v>
      </c>
    </row>
    <row r="8" spans="1:40">
      <c r="A8" s="7">
        <f t="shared" si="2"/>
        <v>1994</v>
      </c>
      <c r="B8" s="8">
        <v>0.05</v>
      </c>
      <c r="J8">
        <f t="shared" si="0"/>
        <v>1.6932204510643172</v>
      </c>
      <c r="K8">
        <f t="shared" si="3"/>
        <v>1.3217958244061805</v>
      </c>
      <c r="L8">
        <f t="shared" si="5"/>
        <v>0.9769370468634001</v>
      </c>
      <c r="M8">
        <f t="shared" si="7"/>
        <v>1.2381965106000001</v>
      </c>
      <c r="N8">
        <f t="shared" si="9"/>
        <v>1.1235902999999998</v>
      </c>
      <c r="O8">
        <f t="shared" ref="O8:O26" si="11">O7*(1+$B8)</f>
        <v>1.1728499999999999</v>
      </c>
      <c r="P8">
        <f>1*(1+$B8)</f>
        <v>1.05</v>
      </c>
      <c r="AH8">
        <f t="shared" si="1"/>
        <v>1.6932204510643172</v>
      </c>
      <c r="AI8">
        <f t="shared" si="4"/>
        <v>1.3217958244061805</v>
      </c>
      <c r="AJ8">
        <f t="shared" si="6"/>
        <v>0.9769370468634001</v>
      </c>
      <c r="AK8">
        <f t="shared" si="8"/>
        <v>1.2381965106000001</v>
      </c>
      <c r="AL8">
        <f t="shared" si="10"/>
        <v>1.1235902999999998</v>
      </c>
      <c r="AM8">
        <f t="shared" ref="AM8:AM36" si="12">AM7*(1+$B8)</f>
        <v>1.1728499999999999</v>
      </c>
      <c r="AN8">
        <f>1*(1+$B8)</f>
        <v>1.05</v>
      </c>
    </row>
    <row r="9" spans="1:40">
      <c r="A9" s="7">
        <f t="shared" si="2"/>
        <v>1995</v>
      </c>
      <c r="B9" s="8">
        <v>0.24099999999999999</v>
      </c>
      <c r="J9">
        <f t="shared" si="0"/>
        <v>2.101286579770818</v>
      </c>
      <c r="K9">
        <f t="shared" si="3"/>
        <v>1.6403486180880702</v>
      </c>
      <c r="L9">
        <f t="shared" si="5"/>
        <v>1.2123788751574796</v>
      </c>
      <c r="M9">
        <f t="shared" si="7"/>
        <v>1.5366018696546002</v>
      </c>
      <c r="N9">
        <f t="shared" si="9"/>
        <v>1.3943755622999998</v>
      </c>
      <c r="O9">
        <f t="shared" si="11"/>
        <v>1.4555068500000001</v>
      </c>
      <c r="P9">
        <f t="shared" ref="P9:P27" si="13">P8*(1+$B9)</f>
        <v>1.3030500000000003</v>
      </c>
      <c r="Q9">
        <f>1*(1+$B9)</f>
        <v>1.2410000000000001</v>
      </c>
      <c r="AH9">
        <f t="shared" si="1"/>
        <v>2.101286579770818</v>
      </c>
      <c r="AI9">
        <f t="shared" si="4"/>
        <v>1.6403486180880702</v>
      </c>
      <c r="AJ9">
        <f t="shared" si="6"/>
        <v>1.2123788751574796</v>
      </c>
      <c r="AK9">
        <f t="shared" si="8"/>
        <v>1.5366018696546002</v>
      </c>
      <c r="AL9">
        <f t="shared" si="10"/>
        <v>1.3943755622999998</v>
      </c>
      <c r="AM9">
        <f t="shared" si="12"/>
        <v>1.4555068500000001</v>
      </c>
      <c r="AN9">
        <f t="shared" ref="AN9:AN37" si="14">AN8*(1+$B9)</f>
        <v>1.3030500000000003</v>
      </c>
    </row>
    <row r="10" spans="1:40">
      <c r="A10" s="7">
        <f t="shared" si="2"/>
        <v>1996</v>
      </c>
      <c r="B10" s="8">
        <v>0.26800000000000002</v>
      </c>
      <c r="J10">
        <f t="shared" si="0"/>
        <v>2.6644313831493971</v>
      </c>
      <c r="K10">
        <f t="shared" si="3"/>
        <v>2.0799620477356728</v>
      </c>
      <c r="L10">
        <f t="shared" si="5"/>
        <v>1.5372964136996841</v>
      </c>
      <c r="M10">
        <f t="shared" si="7"/>
        <v>1.9484111707220331</v>
      </c>
      <c r="N10">
        <f t="shared" si="9"/>
        <v>1.7680682129963998</v>
      </c>
      <c r="O10">
        <f t="shared" si="11"/>
        <v>1.8455826858000002</v>
      </c>
      <c r="P10">
        <f t="shared" si="13"/>
        <v>1.6522674000000004</v>
      </c>
      <c r="Q10">
        <f t="shared" ref="Q10:Q28" si="15">Q9*(1+$B10)</f>
        <v>1.5735880000000002</v>
      </c>
      <c r="R10">
        <f>1*(1+$B10)</f>
        <v>1.268</v>
      </c>
      <c r="AH10">
        <f t="shared" si="1"/>
        <v>2.6644313831493971</v>
      </c>
      <c r="AI10">
        <f t="shared" si="4"/>
        <v>2.0799620477356728</v>
      </c>
      <c r="AJ10">
        <f t="shared" si="6"/>
        <v>1.5372964136996841</v>
      </c>
      <c r="AK10">
        <f t="shared" si="8"/>
        <v>1.9484111707220331</v>
      </c>
      <c r="AL10">
        <f t="shared" si="10"/>
        <v>1.7680682129963998</v>
      </c>
      <c r="AM10">
        <f t="shared" si="12"/>
        <v>1.8455826858000002</v>
      </c>
      <c r="AN10">
        <f t="shared" si="14"/>
        <v>1.6522674000000004</v>
      </c>
    </row>
    <row r="11" spans="1:40">
      <c r="A11" s="7">
        <f t="shared" si="2"/>
        <v>1997</v>
      </c>
      <c r="B11" s="8">
        <v>0.29599999999999999</v>
      </c>
      <c r="J11">
        <f t="shared" si="0"/>
        <v>3.4531030725616185</v>
      </c>
      <c r="K11">
        <f t="shared" si="3"/>
        <v>2.6956308138654319</v>
      </c>
      <c r="L11">
        <f t="shared" si="5"/>
        <v>1.9923361521547907</v>
      </c>
      <c r="M11">
        <f t="shared" si="7"/>
        <v>2.5251408772557551</v>
      </c>
      <c r="N11">
        <f t="shared" si="9"/>
        <v>2.2914164040433342</v>
      </c>
      <c r="O11">
        <f t="shared" si="11"/>
        <v>2.3918751607968005</v>
      </c>
      <c r="P11">
        <f t="shared" si="13"/>
        <v>2.1413385504000004</v>
      </c>
      <c r="Q11">
        <f t="shared" si="15"/>
        <v>2.0393700480000003</v>
      </c>
      <c r="R11">
        <f t="shared" ref="R11:R29" si="16">R10*(1+$B11)</f>
        <v>1.6433280000000001</v>
      </c>
      <c r="S11">
        <f>1*(1+$B11)</f>
        <v>1.296</v>
      </c>
      <c r="AH11">
        <f t="shared" si="1"/>
        <v>3.4531030725616185</v>
      </c>
      <c r="AI11">
        <f t="shared" si="4"/>
        <v>2.6956308138654319</v>
      </c>
      <c r="AJ11">
        <f t="shared" si="6"/>
        <v>1.9923361521547907</v>
      </c>
      <c r="AK11">
        <f t="shared" si="8"/>
        <v>2.5251408772557551</v>
      </c>
      <c r="AL11">
        <f t="shared" si="10"/>
        <v>2.2914164040433342</v>
      </c>
      <c r="AM11">
        <f t="shared" si="12"/>
        <v>2.3918751607968005</v>
      </c>
      <c r="AN11">
        <f t="shared" si="14"/>
        <v>2.1413385504000004</v>
      </c>
    </row>
    <row r="12" spans="1:40">
      <c r="A12" s="7">
        <f t="shared" si="2"/>
        <v>1998</v>
      </c>
      <c r="B12" s="8">
        <v>0.06</v>
      </c>
      <c r="E12" t="s">
        <v>25</v>
      </c>
      <c r="J12">
        <f t="shared" si="0"/>
        <v>3.6602892569153158</v>
      </c>
      <c r="K12">
        <f t="shared" si="3"/>
        <v>2.857368662697358</v>
      </c>
      <c r="L12">
        <f t="shared" si="5"/>
        <v>2.1118763212840781</v>
      </c>
      <c r="M12">
        <f t="shared" si="7"/>
        <v>2.6766493298911005</v>
      </c>
      <c r="N12">
        <f t="shared" si="9"/>
        <v>2.4289013882859343</v>
      </c>
      <c r="O12">
        <f t="shared" si="11"/>
        <v>2.5353876704446088</v>
      </c>
      <c r="P12">
        <f t="shared" si="13"/>
        <v>2.2698188634240006</v>
      </c>
      <c r="Q12">
        <f t="shared" si="15"/>
        <v>2.1617322508800005</v>
      </c>
      <c r="R12">
        <f t="shared" si="16"/>
        <v>1.7419276800000003</v>
      </c>
      <c r="S12">
        <f t="shared" ref="S12:S30" si="17">S11*(1+$B12)</f>
        <v>1.3737600000000001</v>
      </c>
      <c r="T12">
        <f>1*(1+$B12)</f>
        <v>1.06</v>
      </c>
      <c r="AH12">
        <f t="shared" si="1"/>
        <v>3.6602892569153158</v>
      </c>
      <c r="AI12">
        <f t="shared" si="4"/>
        <v>2.857368662697358</v>
      </c>
      <c r="AJ12">
        <f t="shared" si="6"/>
        <v>2.1118763212840781</v>
      </c>
      <c r="AK12">
        <f t="shared" si="8"/>
        <v>2.6766493298911005</v>
      </c>
      <c r="AL12">
        <f t="shared" si="10"/>
        <v>2.4289013882859343</v>
      </c>
      <c r="AM12">
        <f t="shared" si="12"/>
        <v>2.5353876704446088</v>
      </c>
      <c r="AN12">
        <f t="shared" si="14"/>
        <v>2.2698188634240006</v>
      </c>
    </row>
    <row r="13" spans="1:40">
      <c r="A13" s="7">
        <f t="shared" si="2"/>
        <v>1999</v>
      </c>
      <c r="B13" s="8">
        <v>0.14199999999999999</v>
      </c>
      <c r="J13">
        <f t="shared" si="0"/>
        <v>4.1800503313972905</v>
      </c>
      <c r="K13">
        <f t="shared" si="3"/>
        <v>3.2631150128003825</v>
      </c>
      <c r="L13">
        <f t="shared" si="5"/>
        <v>2.4117627589064168</v>
      </c>
      <c r="M13">
        <f t="shared" si="7"/>
        <v>3.0567335347356366</v>
      </c>
      <c r="N13">
        <f t="shared" si="9"/>
        <v>2.7738053854225369</v>
      </c>
      <c r="O13">
        <f t="shared" si="11"/>
        <v>2.895412719647743</v>
      </c>
      <c r="P13">
        <f t="shared" si="13"/>
        <v>2.5921331420302085</v>
      </c>
      <c r="Q13">
        <f t="shared" si="15"/>
        <v>2.4686982305049603</v>
      </c>
      <c r="R13">
        <f t="shared" si="16"/>
        <v>1.9892814105600003</v>
      </c>
      <c r="S13">
        <f t="shared" si="17"/>
        <v>1.5688339199999999</v>
      </c>
      <c r="T13">
        <f t="shared" ref="T13:T31" si="18">T12*(1+$B13)</f>
        <v>1.21052</v>
      </c>
      <c r="U13">
        <f>1*(1+$B13)</f>
        <v>1.1419999999999999</v>
      </c>
      <c r="AH13">
        <f t="shared" si="1"/>
        <v>4.1800503313972905</v>
      </c>
      <c r="AI13">
        <f t="shared" si="4"/>
        <v>3.2631150128003825</v>
      </c>
      <c r="AJ13">
        <f t="shared" si="6"/>
        <v>2.4117627589064168</v>
      </c>
      <c r="AK13">
        <f t="shared" si="8"/>
        <v>3.0567335347356366</v>
      </c>
      <c r="AL13">
        <f t="shared" si="10"/>
        <v>2.7738053854225369</v>
      </c>
      <c r="AM13">
        <f t="shared" si="12"/>
        <v>2.895412719647743</v>
      </c>
      <c r="AN13">
        <f t="shared" si="14"/>
        <v>2.5921331420302085</v>
      </c>
    </row>
    <row r="14" spans="1:40">
      <c r="A14" s="7">
        <f t="shared" si="2"/>
        <v>2000</v>
      </c>
      <c r="B14" s="8">
        <v>-3.5999999999999997E-2</v>
      </c>
      <c r="J14">
        <f t="shared" si="0"/>
        <v>4.0295685194669879</v>
      </c>
      <c r="K14">
        <f t="shared" si="3"/>
        <v>3.1456428723395686</v>
      </c>
      <c r="L14">
        <f t="shared" si="5"/>
        <v>2.3249392995857856</v>
      </c>
      <c r="M14">
        <f t="shared" si="7"/>
        <v>2.9466911274851535</v>
      </c>
      <c r="N14">
        <f t="shared" si="9"/>
        <v>2.6739483915473254</v>
      </c>
      <c r="O14">
        <f t="shared" si="11"/>
        <v>2.7911778617404241</v>
      </c>
      <c r="P14">
        <f t="shared" si="13"/>
        <v>2.4988163489171211</v>
      </c>
      <c r="Q14">
        <f t="shared" si="15"/>
        <v>2.3798250942067818</v>
      </c>
      <c r="R14">
        <f t="shared" si="16"/>
        <v>1.9176672797798402</v>
      </c>
      <c r="S14">
        <f t="shared" si="17"/>
        <v>1.5123558988799999</v>
      </c>
      <c r="T14">
        <f t="shared" si="18"/>
        <v>1.1669412800000001</v>
      </c>
      <c r="U14">
        <f t="shared" ref="U14:U32" si="19">U13*(1+$B14)</f>
        <v>1.1008879999999999</v>
      </c>
      <c r="V14">
        <f>1*(1+$B14)</f>
        <v>0.96399999999999997</v>
      </c>
      <c r="AH14">
        <f t="shared" si="1"/>
        <v>4.0295685194669879</v>
      </c>
      <c r="AI14">
        <f t="shared" si="4"/>
        <v>3.1456428723395686</v>
      </c>
      <c r="AJ14">
        <f t="shared" si="6"/>
        <v>2.3249392995857856</v>
      </c>
      <c r="AK14">
        <f t="shared" si="8"/>
        <v>2.9466911274851535</v>
      </c>
      <c r="AL14">
        <f t="shared" si="10"/>
        <v>2.6739483915473254</v>
      </c>
      <c r="AM14">
        <f t="shared" si="12"/>
        <v>2.7911778617404241</v>
      </c>
      <c r="AN14">
        <f t="shared" si="14"/>
        <v>2.4988163489171211</v>
      </c>
    </row>
    <row r="15" spans="1:40">
      <c r="A15" s="7">
        <f t="shared" si="2"/>
        <v>2001</v>
      </c>
      <c r="B15" s="8">
        <v>-3.2000000000000001E-2</v>
      </c>
      <c r="J15">
        <f t="shared" si="0"/>
        <v>3.9006223268440441</v>
      </c>
      <c r="K15">
        <f t="shared" si="3"/>
        <v>3.0449823004247025</v>
      </c>
      <c r="L15">
        <f t="shared" si="5"/>
        <v>2.2505412419990405</v>
      </c>
      <c r="M15">
        <f t="shared" si="7"/>
        <v>2.8523970114056283</v>
      </c>
      <c r="N15">
        <f t="shared" si="9"/>
        <v>2.5883820430178108</v>
      </c>
      <c r="O15">
        <f t="shared" si="11"/>
        <v>2.7018601701647307</v>
      </c>
      <c r="P15">
        <f t="shared" si="13"/>
        <v>2.4188542257517733</v>
      </c>
      <c r="Q15">
        <f t="shared" si="15"/>
        <v>2.3036706911921647</v>
      </c>
      <c r="R15">
        <f t="shared" si="16"/>
        <v>1.8563019268268852</v>
      </c>
      <c r="S15">
        <f t="shared" si="17"/>
        <v>1.4639605101158399</v>
      </c>
      <c r="T15">
        <f t="shared" si="18"/>
        <v>1.1295991590400001</v>
      </c>
      <c r="U15">
        <f t="shared" si="19"/>
        <v>1.0656595839999998</v>
      </c>
      <c r="V15">
        <f t="shared" ref="V15:V33" si="20">V14*(1+$B15)</f>
        <v>0.93315199999999998</v>
      </c>
      <c r="W15">
        <f>1*(1+$B15)</f>
        <v>0.96799999999999997</v>
      </c>
      <c r="AH15">
        <f t="shared" si="1"/>
        <v>3.9006223268440441</v>
      </c>
      <c r="AI15">
        <f t="shared" si="4"/>
        <v>3.0449823004247025</v>
      </c>
      <c r="AJ15">
        <f t="shared" si="6"/>
        <v>2.2505412419990405</v>
      </c>
      <c r="AK15">
        <f t="shared" si="8"/>
        <v>2.8523970114056283</v>
      </c>
      <c r="AL15">
        <f t="shared" si="10"/>
        <v>2.5883820430178108</v>
      </c>
      <c r="AM15">
        <f t="shared" si="12"/>
        <v>2.7018601701647307</v>
      </c>
      <c r="AN15">
        <f t="shared" si="14"/>
        <v>2.4188542257517733</v>
      </c>
    </row>
    <row r="16" spans="1:40">
      <c r="A16" s="7">
        <f t="shared" si="2"/>
        <v>2002</v>
      </c>
      <c r="B16" s="8">
        <v>-0.29599999999999999</v>
      </c>
      <c r="J16">
        <f t="shared" si="0"/>
        <v>2.7460381180982067</v>
      </c>
      <c r="K16">
        <f t="shared" si="3"/>
        <v>2.1436675394989906</v>
      </c>
      <c r="L16">
        <f t="shared" si="5"/>
        <v>1.5843810343673244</v>
      </c>
      <c r="M16">
        <f t="shared" si="7"/>
        <v>2.008087496029562</v>
      </c>
      <c r="N16">
        <f t="shared" si="9"/>
        <v>1.8222209582845388</v>
      </c>
      <c r="O16">
        <f t="shared" si="11"/>
        <v>1.9021095597959703</v>
      </c>
      <c r="P16">
        <f t="shared" si="13"/>
        <v>1.7028733749292484</v>
      </c>
      <c r="Q16">
        <f t="shared" si="15"/>
        <v>1.6217841665992838</v>
      </c>
      <c r="R16">
        <f t="shared" si="16"/>
        <v>1.3068365564861271</v>
      </c>
      <c r="S16">
        <f t="shared" si="17"/>
        <v>1.0306281991215513</v>
      </c>
      <c r="T16">
        <f t="shared" si="18"/>
        <v>0.79523780796415999</v>
      </c>
      <c r="U16">
        <f t="shared" si="19"/>
        <v>0.75022434713599984</v>
      </c>
      <c r="V16">
        <f t="shared" si="20"/>
        <v>0.65693900799999994</v>
      </c>
      <c r="W16">
        <f t="shared" ref="W16:W34" si="21">W15*(1+$B16)</f>
        <v>0.68147199999999997</v>
      </c>
      <c r="X16">
        <f>1*(1+$B16)</f>
        <v>0.70399999999999996</v>
      </c>
      <c r="AH16">
        <f t="shared" si="1"/>
        <v>2.7460381180982067</v>
      </c>
      <c r="AI16">
        <f t="shared" si="4"/>
        <v>2.1436675394989906</v>
      </c>
      <c r="AJ16">
        <f t="shared" si="6"/>
        <v>1.5843810343673244</v>
      </c>
      <c r="AK16">
        <f t="shared" si="8"/>
        <v>2.008087496029562</v>
      </c>
      <c r="AL16">
        <f t="shared" si="10"/>
        <v>1.8222209582845388</v>
      </c>
      <c r="AM16">
        <f t="shared" si="12"/>
        <v>1.9021095597959703</v>
      </c>
      <c r="AN16">
        <f t="shared" si="14"/>
        <v>1.7028733749292484</v>
      </c>
    </row>
    <row r="17" spans="1:42">
      <c r="A17" s="7">
        <f t="shared" si="2"/>
        <v>2003</v>
      </c>
      <c r="B17" s="8">
        <v>0.217</v>
      </c>
      <c r="D17" t="s">
        <v>24</v>
      </c>
      <c r="J17">
        <f t="shared" si="0"/>
        <v>3.3419283897255179</v>
      </c>
      <c r="K17">
        <f t="shared" si="3"/>
        <v>2.6088433955702719</v>
      </c>
      <c r="L17">
        <f t="shared" si="5"/>
        <v>1.9281917188250339</v>
      </c>
      <c r="M17">
        <f t="shared" si="7"/>
        <v>2.4438424826679772</v>
      </c>
      <c r="N17">
        <f t="shared" si="9"/>
        <v>2.217642906232284</v>
      </c>
      <c r="O17">
        <f t="shared" si="11"/>
        <v>2.3148673342716961</v>
      </c>
      <c r="P17">
        <f t="shared" si="13"/>
        <v>2.0723968972888955</v>
      </c>
      <c r="Q17">
        <f t="shared" si="15"/>
        <v>1.9737113307513285</v>
      </c>
      <c r="R17">
        <f t="shared" si="16"/>
        <v>1.5904200892436167</v>
      </c>
      <c r="S17">
        <f t="shared" si="17"/>
        <v>1.2542745183309281</v>
      </c>
      <c r="T17">
        <f t="shared" si="18"/>
        <v>0.96780441229238279</v>
      </c>
      <c r="U17">
        <f t="shared" si="19"/>
        <v>0.91302303046451183</v>
      </c>
      <c r="V17">
        <f t="shared" si="20"/>
        <v>0.799494772736</v>
      </c>
      <c r="W17">
        <f t="shared" si="21"/>
        <v>0.82935142400000006</v>
      </c>
      <c r="X17">
        <f t="shared" ref="X17:X35" si="22">X16*(1+$B17)</f>
        <v>0.85676799999999997</v>
      </c>
      <c r="Y17">
        <f>1*(1+$B17)</f>
        <v>1.2170000000000001</v>
      </c>
      <c r="AH17">
        <f t="shared" si="1"/>
        <v>3.3419283897255179</v>
      </c>
      <c r="AI17">
        <f t="shared" si="4"/>
        <v>2.6088433955702719</v>
      </c>
      <c r="AJ17">
        <f t="shared" si="6"/>
        <v>1.9281917188250339</v>
      </c>
      <c r="AK17">
        <f t="shared" si="8"/>
        <v>2.4438424826679772</v>
      </c>
      <c r="AL17">
        <f t="shared" si="10"/>
        <v>2.217642906232284</v>
      </c>
      <c r="AM17">
        <f t="shared" si="12"/>
        <v>2.3148673342716961</v>
      </c>
      <c r="AN17">
        <f t="shared" si="14"/>
        <v>2.0723968972888955</v>
      </c>
    </row>
    <row r="18" spans="1:42">
      <c r="A18" s="7">
        <f t="shared" si="2"/>
        <v>2004</v>
      </c>
      <c r="B18" s="8">
        <v>0.104</v>
      </c>
      <c r="D18" s="16"/>
      <c r="E18" s="17"/>
      <c r="F18" s="7" t="s">
        <v>20</v>
      </c>
      <c r="G18" s="7" t="s">
        <v>21</v>
      </c>
      <c r="J18">
        <f t="shared" si="0"/>
        <v>3.6894889422569719</v>
      </c>
      <c r="K18">
        <f t="shared" si="3"/>
        <v>2.8801631087095805</v>
      </c>
      <c r="L18">
        <f t="shared" si="5"/>
        <v>2.1287236575828374</v>
      </c>
      <c r="M18">
        <f t="shared" si="7"/>
        <v>2.6980021008654469</v>
      </c>
      <c r="N18">
        <f t="shared" si="9"/>
        <v>2.4482777684804415</v>
      </c>
      <c r="O18">
        <f t="shared" si="11"/>
        <v>2.5556135370359527</v>
      </c>
      <c r="P18">
        <f t="shared" si="13"/>
        <v>2.287926174606941</v>
      </c>
      <c r="Q18">
        <f t="shared" si="15"/>
        <v>2.1789773091494671</v>
      </c>
      <c r="R18">
        <f t="shared" si="16"/>
        <v>1.7558237785249529</v>
      </c>
      <c r="S18">
        <f t="shared" si="17"/>
        <v>1.3847190682373447</v>
      </c>
      <c r="T18">
        <f t="shared" si="18"/>
        <v>1.0684560711707907</v>
      </c>
      <c r="U18">
        <f t="shared" si="19"/>
        <v>1.0079774256328211</v>
      </c>
      <c r="V18">
        <f t="shared" si="20"/>
        <v>0.88264222910054413</v>
      </c>
      <c r="W18">
        <f t="shared" si="21"/>
        <v>0.9156039720960002</v>
      </c>
      <c r="X18">
        <f t="shared" si="22"/>
        <v>0.945871872</v>
      </c>
      <c r="Y18">
        <f t="shared" ref="Y18:Y36" si="23">Y17*(1+$B18)</f>
        <v>1.3435680000000001</v>
      </c>
      <c r="Z18">
        <f>1*(1+$B18)</f>
        <v>1.1040000000000001</v>
      </c>
      <c r="AH18">
        <f t="shared" si="1"/>
        <v>3.6894889422569719</v>
      </c>
      <c r="AI18">
        <f t="shared" si="4"/>
        <v>2.8801631087095805</v>
      </c>
      <c r="AJ18">
        <f t="shared" si="6"/>
        <v>2.1287236575828374</v>
      </c>
      <c r="AK18">
        <f t="shared" si="8"/>
        <v>2.6980021008654469</v>
      </c>
      <c r="AL18">
        <f t="shared" si="10"/>
        <v>2.4482777684804415</v>
      </c>
      <c r="AM18">
        <f t="shared" si="12"/>
        <v>2.5556135370359527</v>
      </c>
      <c r="AN18">
        <f t="shared" si="14"/>
        <v>2.287926174606941</v>
      </c>
    </row>
    <row r="19" spans="1:42">
      <c r="A19" s="7">
        <f t="shared" si="2"/>
        <v>2005</v>
      </c>
      <c r="B19" s="8">
        <v>0.05</v>
      </c>
      <c r="D19" s="18" t="s">
        <v>16</v>
      </c>
      <c r="E19" s="18"/>
      <c r="F19" s="10">
        <f>AD37</f>
        <v>5.2894914920748271E-2</v>
      </c>
      <c r="G19" s="10">
        <f>AR37</f>
        <v>6.7251584699805855E-2</v>
      </c>
      <c r="J19">
        <f t="shared" si="0"/>
        <v>3.8739633893698207</v>
      </c>
      <c r="K19">
        <f t="shared" si="3"/>
        <v>3.0241712641450595</v>
      </c>
      <c r="L19">
        <f t="shared" si="5"/>
        <v>2.2351598404619795</v>
      </c>
      <c r="M19">
        <f t="shared" si="7"/>
        <v>2.8329022059087192</v>
      </c>
      <c r="N19">
        <f t="shared" si="9"/>
        <v>2.5706916569044638</v>
      </c>
      <c r="O19">
        <f t="shared" si="11"/>
        <v>2.6833942138877505</v>
      </c>
      <c r="P19">
        <f t="shared" si="13"/>
        <v>2.4023224833372883</v>
      </c>
      <c r="Q19">
        <f t="shared" si="15"/>
        <v>2.2879261746069406</v>
      </c>
      <c r="R19">
        <f t="shared" si="16"/>
        <v>1.8436149674512006</v>
      </c>
      <c r="S19">
        <f t="shared" si="17"/>
        <v>1.4539550216492121</v>
      </c>
      <c r="T19">
        <f t="shared" si="18"/>
        <v>1.1218788747293302</v>
      </c>
      <c r="U19">
        <f t="shared" si="19"/>
        <v>1.0583762969144621</v>
      </c>
      <c r="V19">
        <f t="shared" si="20"/>
        <v>0.9267743405555714</v>
      </c>
      <c r="W19">
        <f t="shared" si="21"/>
        <v>0.96138417070080029</v>
      </c>
      <c r="X19">
        <f t="shared" si="22"/>
        <v>0.99316546560000007</v>
      </c>
      <c r="Y19">
        <f t="shared" si="23"/>
        <v>1.4107464000000001</v>
      </c>
      <c r="Z19">
        <f t="shared" ref="Z19:Z37" si="24">Z18*(1+$B19)</f>
        <v>1.1592000000000002</v>
      </c>
      <c r="AH19">
        <f t="shared" si="1"/>
        <v>3.8739633893698207</v>
      </c>
      <c r="AI19">
        <f t="shared" si="4"/>
        <v>3.0241712641450595</v>
      </c>
      <c r="AJ19">
        <f t="shared" si="6"/>
        <v>2.2351598404619795</v>
      </c>
      <c r="AK19">
        <f t="shared" si="8"/>
        <v>2.8329022059087192</v>
      </c>
      <c r="AL19">
        <f t="shared" si="10"/>
        <v>2.5706916569044638</v>
      </c>
      <c r="AM19">
        <f t="shared" si="12"/>
        <v>2.6833942138877505</v>
      </c>
      <c r="AN19">
        <f t="shared" si="14"/>
        <v>2.4023224833372883</v>
      </c>
    </row>
    <row r="20" spans="1:42">
      <c r="A20" s="7">
        <f t="shared" si="2"/>
        <v>2006</v>
      </c>
      <c r="B20" s="8">
        <v>0.22600000000000001</v>
      </c>
      <c r="D20" s="18" t="s">
        <v>17</v>
      </c>
      <c r="E20" s="18"/>
      <c r="F20" s="10">
        <f>AD39</f>
        <v>8.3708388145147028E-2</v>
      </c>
      <c r="G20" s="10">
        <f>AR39</f>
        <v>7.7910883958170585E-2</v>
      </c>
      <c r="J20">
        <f t="shared" si="0"/>
        <v>4.7494791153674001</v>
      </c>
      <c r="K20">
        <f t="shared" si="3"/>
        <v>3.7076339698418428</v>
      </c>
      <c r="L20">
        <f t="shared" si="5"/>
        <v>2.740305964406387</v>
      </c>
      <c r="M20">
        <f t="shared" si="7"/>
        <v>3.4731381044440899</v>
      </c>
      <c r="N20">
        <f t="shared" si="9"/>
        <v>3.1516679713648723</v>
      </c>
      <c r="O20">
        <f t="shared" si="11"/>
        <v>3.289841306226382</v>
      </c>
      <c r="P20">
        <f t="shared" si="13"/>
        <v>2.9452473645715154</v>
      </c>
      <c r="Q20">
        <f t="shared" si="15"/>
        <v>2.8049974900681089</v>
      </c>
      <c r="R20">
        <f t="shared" si="16"/>
        <v>2.2602719500951718</v>
      </c>
      <c r="S20">
        <f t="shared" si="17"/>
        <v>1.7825488565419341</v>
      </c>
      <c r="T20">
        <f t="shared" si="18"/>
        <v>1.3754235004181588</v>
      </c>
      <c r="U20">
        <f t="shared" si="19"/>
        <v>1.2975693400171304</v>
      </c>
      <c r="V20">
        <f t="shared" si="20"/>
        <v>1.1362253415211305</v>
      </c>
      <c r="W20">
        <f t="shared" si="21"/>
        <v>1.1786569932791811</v>
      </c>
      <c r="X20">
        <f t="shared" si="22"/>
        <v>1.2176208608256001</v>
      </c>
      <c r="Y20">
        <f t="shared" si="23"/>
        <v>1.7295750864000001</v>
      </c>
      <c r="Z20">
        <f t="shared" si="24"/>
        <v>1.4211792000000003</v>
      </c>
      <c r="AB20" t="s">
        <v>0</v>
      </c>
      <c r="AH20">
        <f t="shared" si="1"/>
        <v>4.7494791153674001</v>
      </c>
      <c r="AI20">
        <f t="shared" si="4"/>
        <v>3.7076339698418428</v>
      </c>
      <c r="AJ20">
        <f t="shared" si="6"/>
        <v>2.740305964406387</v>
      </c>
      <c r="AK20">
        <f t="shared" si="8"/>
        <v>3.4731381044440899</v>
      </c>
      <c r="AL20">
        <f t="shared" si="10"/>
        <v>3.1516679713648723</v>
      </c>
      <c r="AM20">
        <f t="shared" si="12"/>
        <v>3.289841306226382</v>
      </c>
      <c r="AN20">
        <f t="shared" si="14"/>
        <v>2.9452473645715154</v>
      </c>
    </row>
    <row r="21" spans="1:42">
      <c r="A21" s="7">
        <f t="shared" si="2"/>
        <v>2007</v>
      </c>
      <c r="B21" s="8">
        <v>5.0999999999999997E-2</v>
      </c>
      <c r="D21" s="18" t="s">
        <v>18</v>
      </c>
      <c r="E21" s="18"/>
      <c r="F21" s="10">
        <f>AD40</f>
        <v>2.8627469183168275E-2</v>
      </c>
      <c r="G21" s="10">
        <f>AR40</f>
        <v>5.3502879229797351E-2</v>
      </c>
      <c r="J21">
        <f t="shared" si="0"/>
        <v>4.9917025502511372</v>
      </c>
      <c r="K21">
        <f t="shared" si="3"/>
        <v>3.8967233023037764</v>
      </c>
      <c r="L21">
        <f t="shared" si="5"/>
        <v>2.8800615685911124</v>
      </c>
      <c r="M21">
        <f t="shared" si="7"/>
        <v>3.6502681477707384</v>
      </c>
      <c r="N21">
        <f t="shared" si="9"/>
        <v>3.3124030379044807</v>
      </c>
      <c r="O21">
        <f t="shared" si="11"/>
        <v>3.4576232128439273</v>
      </c>
      <c r="P21">
        <f t="shared" si="13"/>
        <v>3.0954549801646625</v>
      </c>
      <c r="Q21">
        <f t="shared" si="15"/>
        <v>2.9480523620615822</v>
      </c>
      <c r="R21">
        <f t="shared" si="16"/>
        <v>2.3755458195500254</v>
      </c>
      <c r="S21">
        <f t="shared" si="17"/>
        <v>1.8734588482255725</v>
      </c>
      <c r="T21">
        <f t="shared" si="18"/>
        <v>1.4455700989394848</v>
      </c>
      <c r="U21">
        <f t="shared" si="19"/>
        <v>1.3637453763580041</v>
      </c>
      <c r="V21">
        <f t="shared" si="20"/>
        <v>1.1941728339387081</v>
      </c>
      <c r="W21">
        <f t="shared" si="21"/>
        <v>1.2387684999364192</v>
      </c>
      <c r="X21">
        <f t="shared" si="22"/>
        <v>1.2797195247277056</v>
      </c>
      <c r="Y21">
        <f t="shared" si="23"/>
        <v>1.8177834158064001</v>
      </c>
      <c r="Z21">
        <f t="shared" si="24"/>
        <v>1.4936593392000002</v>
      </c>
      <c r="AB21">
        <f>J21</f>
        <v>4.9917025502511372</v>
      </c>
      <c r="AH21">
        <f t="shared" si="1"/>
        <v>4.9917025502511372</v>
      </c>
      <c r="AI21">
        <f t="shared" si="4"/>
        <v>3.8967233023037764</v>
      </c>
      <c r="AJ21">
        <f t="shared" si="6"/>
        <v>2.8800615685911124</v>
      </c>
      <c r="AK21">
        <f t="shared" si="8"/>
        <v>3.6502681477707384</v>
      </c>
      <c r="AL21">
        <f t="shared" si="10"/>
        <v>3.3124030379044807</v>
      </c>
      <c r="AM21">
        <f t="shared" si="12"/>
        <v>3.4576232128439273</v>
      </c>
      <c r="AN21">
        <f t="shared" si="14"/>
        <v>3.0954549801646625</v>
      </c>
    </row>
    <row r="22" spans="1:42">
      <c r="A22" s="7">
        <f t="shared" si="2"/>
        <v>2008</v>
      </c>
      <c r="B22" s="8">
        <v>-0.52900000000000003</v>
      </c>
      <c r="D22" s="18" t="s">
        <v>19</v>
      </c>
      <c r="E22" s="18"/>
      <c r="F22" s="10">
        <f>AD41</f>
        <v>4.4117565141253534E-2</v>
      </c>
      <c r="G22" s="10">
        <f>AR41</f>
        <v>6.8740962489668878E-2</v>
      </c>
      <c r="K22">
        <f t="shared" si="3"/>
        <v>1.8353566753850785</v>
      </c>
      <c r="L22">
        <f t="shared" si="5"/>
        <v>1.3565089988064138</v>
      </c>
      <c r="M22">
        <f t="shared" si="7"/>
        <v>1.7192762976000178</v>
      </c>
      <c r="N22">
        <f t="shared" si="9"/>
        <v>1.5601418308530104</v>
      </c>
      <c r="O22">
        <f t="shared" si="11"/>
        <v>1.6285405332494896</v>
      </c>
      <c r="P22">
        <f t="shared" si="13"/>
        <v>1.457959295657556</v>
      </c>
      <c r="Q22">
        <f t="shared" si="15"/>
        <v>1.388532662531005</v>
      </c>
      <c r="R22">
        <f t="shared" si="16"/>
        <v>1.118882081008062</v>
      </c>
      <c r="S22">
        <f t="shared" si="17"/>
        <v>0.8823991175142446</v>
      </c>
      <c r="T22">
        <f t="shared" si="18"/>
        <v>0.68086351660049738</v>
      </c>
      <c r="U22">
        <f t="shared" si="19"/>
        <v>0.64232407226461985</v>
      </c>
      <c r="V22">
        <f t="shared" si="20"/>
        <v>0.56245540478513145</v>
      </c>
      <c r="W22">
        <f t="shared" si="21"/>
        <v>0.58345996347005347</v>
      </c>
      <c r="X22">
        <f t="shared" si="22"/>
        <v>0.60274789614674928</v>
      </c>
      <c r="Y22">
        <f t="shared" si="23"/>
        <v>0.85617598884481438</v>
      </c>
      <c r="Z22">
        <f t="shared" si="24"/>
        <v>0.70351354876320005</v>
      </c>
      <c r="AB22">
        <f>K22</f>
        <v>1.8353566753850785</v>
      </c>
      <c r="AH22">
        <f t="shared" si="1"/>
        <v>2.3510919011682856</v>
      </c>
      <c r="AI22">
        <f t="shared" si="4"/>
        <v>1.8353566753850785</v>
      </c>
      <c r="AJ22">
        <f t="shared" si="6"/>
        <v>1.3565089988064138</v>
      </c>
      <c r="AK22">
        <f t="shared" si="8"/>
        <v>1.7192762976000178</v>
      </c>
      <c r="AL22">
        <f t="shared" si="10"/>
        <v>1.5601418308530104</v>
      </c>
      <c r="AM22">
        <f t="shared" si="12"/>
        <v>1.6285405332494896</v>
      </c>
      <c r="AN22">
        <f t="shared" si="14"/>
        <v>1.457959295657556</v>
      </c>
    </row>
    <row r="23" spans="1:42">
      <c r="A23" s="7">
        <f t="shared" si="2"/>
        <v>2009</v>
      </c>
      <c r="B23" s="8">
        <v>0.39600000000000002</v>
      </c>
      <c r="L23">
        <f t="shared" si="5"/>
        <v>1.8936865623337535</v>
      </c>
      <c r="M23">
        <f t="shared" si="7"/>
        <v>2.4001097114496246</v>
      </c>
      <c r="N23">
        <f t="shared" si="9"/>
        <v>2.1779579958708024</v>
      </c>
      <c r="O23">
        <f t="shared" si="11"/>
        <v>2.2734425844162871</v>
      </c>
      <c r="P23">
        <f t="shared" si="13"/>
        <v>2.0353111767379479</v>
      </c>
      <c r="Q23">
        <f t="shared" si="15"/>
        <v>1.938391596893283</v>
      </c>
      <c r="R23">
        <f t="shared" si="16"/>
        <v>1.5619593850872544</v>
      </c>
      <c r="S23">
        <f t="shared" si="17"/>
        <v>1.2318291680498854</v>
      </c>
      <c r="T23">
        <f t="shared" si="18"/>
        <v>0.95048546917429433</v>
      </c>
      <c r="U23">
        <f t="shared" si="19"/>
        <v>0.89668440488140921</v>
      </c>
      <c r="V23">
        <f t="shared" si="20"/>
        <v>0.78518774508004341</v>
      </c>
      <c r="W23">
        <f t="shared" si="21"/>
        <v>0.81451010900419463</v>
      </c>
      <c r="X23">
        <f t="shared" si="22"/>
        <v>0.84143606302086194</v>
      </c>
      <c r="Y23">
        <f t="shared" si="23"/>
        <v>1.1952216804273608</v>
      </c>
      <c r="Z23">
        <f t="shared" si="24"/>
        <v>0.98210491407342715</v>
      </c>
      <c r="AB23">
        <f>L23</f>
        <v>1.8936865623337535</v>
      </c>
      <c r="AH23">
        <f t="shared" si="1"/>
        <v>3.2821242940309263</v>
      </c>
      <c r="AI23">
        <f t="shared" si="4"/>
        <v>2.5621579188375696</v>
      </c>
      <c r="AJ23">
        <f t="shared" si="6"/>
        <v>1.8936865623337535</v>
      </c>
      <c r="AK23">
        <f t="shared" si="8"/>
        <v>2.4001097114496246</v>
      </c>
      <c r="AL23">
        <f t="shared" si="10"/>
        <v>2.1779579958708024</v>
      </c>
      <c r="AM23">
        <f t="shared" si="12"/>
        <v>2.2734425844162871</v>
      </c>
      <c r="AN23">
        <f t="shared" si="14"/>
        <v>2.0353111767379479</v>
      </c>
    </row>
    <row r="24" spans="1:42">
      <c r="A24" s="7">
        <f t="shared" si="2"/>
        <v>2010</v>
      </c>
      <c r="B24" s="8">
        <v>-1.2E-2</v>
      </c>
      <c r="M24">
        <f t="shared" si="7"/>
        <v>2.3713083949122291</v>
      </c>
      <c r="N24">
        <f t="shared" si="9"/>
        <v>2.1518224999203528</v>
      </c>
      <c r="O24">
        <f t="shared" si="11"/>
        <v>2.2461612734032914</v>
      </c>
      <c r="P24">
        <f t="shared" si="13"/>
        <v>2.0108874426170926</v>
      </c>
      <c r="Q24">
        <f t="shared" si="15"/>
        <v>1.9151308977305637</v>
      </c>
      <c r="R24">
        <f t="shared" si="16"/>
        <v>1.5432158724662073</v>
      </c>
      <c r="S24">
        <f t="shared" si="17"/>
        <v>1.2170472180332867</v>
      </c>
      <c r="T24">
        <f t="shared" si="18"/>
        <v>0.93907964354420281</v>
      </c>
      <c r="U24">
        <f t="shared" si="19"/>
        <v>0.88592419202283235</v>
      </c>
      <c r="V24">
        <f t="shared" si="20"/>
        <v>0.77576549213908286</v>
      </c>
      <c r="W24">
        <f t="shared" si="21"/>
        <v>0.80473598769614429</v>
      </c>
      <c r="X24">
        <f t="shared" si="22"/>
        <v>0.83133883026461153</v>
      </c>
      <c r="Y24">
        <f t="shared" si="23"/>
        <v>1.1808790202622323</v>
      </c>
      <c r="Z24">
        <f t="shared" si="24"/>
        <v>0.97031965510454599</v>
      </c>
      <c r="AB24">
        <f>M24</f>
        <v>2.3713083949122291</v>
      </c>
      <c r="AH24">
        <f t="shared" si="1"/>
        <v>3.2427388025025552</v>
      </c>
      <c r="AI24">
        <f t="shared" si="4"/>
        <v>2.5314120238115185</v>
      </c>
      <c r="AJ24">
        <f t="shared" si="6"/>
        <v>1.8709623235857484</v>
      </c>
      <c r="AK24">
        <f t="shared" si="8"/>
        <v>2.3713083949122291</v>
      </c>
      <c r="AL24">
        <f t="shared" si="10"/>
        <v>2.1518224999203528</v>
      </c>
      <c r="AM24">
        <f t="shared" si="12"/>
        <v>2.2461612734032914</v>
      </c>
      <c r="AN24">
        <f t="shared" si="14"/>
        <v>2.0108874426170926</v>
      </c>
    </row>
    <row r="25" spans="1:42">
      <c r="A25" s="7">
        <f t="shared" si="2"/>
        <v>2011</v>
      </c>
      <c r="B25" s="8">
        <v>-0.11799999999999999</v>
      </c>
      <c r="N25">
        <f t="shared" si="9"/>
        <v>1.8979074449297513</v>
      </c>
      <c r="O25">
        <f t="shared" si="11"/>
        <v>1.981114243141703</v>
      </c>
      <c r="P25">
        <f t="shared" si="13"/>
        <v>1.7736027243882757</v>
      </c>
      <c r="Q25">
        <f t="shared" si="15"/>
        <v>1.6891454517983571</v>
      </c>
      <c r="R25">
        <f t="shared" si="16"/>
        <v>1.3611163995151949</v>
      </c>
      <c r="S25">
        <f t="shared" si="17"/>
        <v>1.0734356463053589</v>
      </c>
      <c r="T25">
        <f t="shared" si="18"/>
        <v>0.82826824560598689</v>
      </c>
      <c r="U25">
        <f t="shared" si="19"/>
        <v>0.78138513736413817</v>
      </c>
      <c r="V25">
        <f t="shared" si="20"/>
        <v>0.68422516406667111</v>
      </c>
      <c r="W25">
        <f t="shared" si="21"/>
        <v>0.70977714114799928</v>
      </c>
      <c r="X25">
        <f t="shared" si="22"/>
        <v>0.73324084829338743</v>
      </c>
      <c r="Y25">
        <f t="shared" si="23"/>
        <v>1.0415352958712889</v>
      </c>
      <c r="Z25">
        <f t="shared" si="24"/>
        <v>0.85582193580220955</v>
      </c>
      <c r="AB25">
        <f>N25</f>
        <v>1.8979074449297513</v>
      </c>
      <c r="AH25">
        <f t="shared" si="1"/>
        <v>2.8600956238072537</v>
      </c>
      <c r="AI25">
        <f t="shared" si="4"/>
        <v>2.2327054050017594</v>
      </c>
      <c r="AJ25">
        <f t="shared" si="6"/>
        <v>1.65018876940263</v>
      </c>
      <c r="AK25">
        <f t="shared" si="8"/>
        <v>2.0914940043125863</v>
      </c>
      <c r="AL25">
        <f t="shared" si="10"/>
        <v>1.8979074449297513</v>
      </c>
      <c r="AM25">
        <f t="shared" si="12"/>
        <v>1.981114243141703</v>
      </c>
      <c r="AN25">
        <f t="shared" si="14"/>
        <v>1.7736027243882757</v>
      </c>
    </row>
    <row r="26" spans="1:42">
      <c r="A26" s="7">
        <f t="shared" si="2"/>
        <v>2012</v>
      </c>
      <c r="B26" s="8">
        <v>0.317</v>
      </c>
      <c r="O26">
        <f t="shared" si="11"/>
        <v>2.6091274582176229</v>
      </c>
      <c r="P26">
        <f t="shared" si="13"/>
        <v>2.3358347880193588</v>
      </c>
      <c r="Q26">
        <f t="shared" si="15"/>
        <v>2.2246045600184363</v>
      </c>
      <c r="R26">
        <f t="shared" si="16"/>
        <v>1.7925902981615116</v>
      </c>
      <c r="S26">
        <f t="shared" si="17"/>
        <v>1.4137147461841577</v>
      </c>
      <c r="T26">
        <f t="shared" si="18"/>
        <v>1.0908292794630847</v>
      </c>
      <c r="U26">
        <f t="shared" si="19"/>
        <v>1.02908422590857</v>
      </c>
      <c r="V26">
        <f t="shared" si="20"/>
        <v>0.90112454107580586</v>
      </c>
      <c r="W26">
        <f t="shared" si="21"/>
        <v>0.93477649489191506</v>
      </c>
      <c r="X26">
        <f t="shared" si="22"/>
        <v>0.96567819720239123</v>
      </c>
      <c r="Y26">
        <f t="shared" si="23"/>
        <v>1.3717019846624874</v>
      </c>
      <c r="Z26">
        <f t="shared" si="24"/>
        <v>1.1271174894515099</v>
      </c>
      <c r="AB26">
        <f>O26</f>
        <v>2.6091274582176229</v>
      </c>
      <c r="AH26">
        <f t="shared" si="1"/>
        <v>3.7667459365541531</v>
      </c>
      <c r="AI26">
        <f t="shared" si="4"/>
        <v>2.9404730183873169</v>
      </c>
      <c r="AJ26">
        <f t="shared" si="6"/>
        <v>2.1732986093032638</v>
      </c>
      <c r="AK26">
        <f t="shared" si="8"/>
        <v>2.7544976036796758</v>
      </c>
      <c r="AL26">
        <f t="shared" si="10"/>
        <v>2.4995441049724825</v>
      </c>
      <c r="AM26">
        <f t="shared" si="12"/>
        <v>2.6091274582176229</v>
      </c>
      <c r="AN26">
        <f t="shared" si="14"/>
        <v>2.3358347880193588</v>
      </c>
    </row>
    <row r="27" spans="1:42">
      <c r="A27" s="7">
        <f t="shared" si="2"/>
        <v>2013</v>
      </c>
      <c r="B27" s="8">
        <v>0.499</v>
      </c>
      <c r="P27">
        <f t="shared" si="13"/>
        <v>3.5014163472410194</v>
      </c>
      <c r="Q27">
        <f t="shared" si="15"/>
        <v>3.3346822354676364</v>
      </c>
      <c r="R27">
        <f t="shared" si="16"/>
        <v>2.6870928569441062</v>
      </c>
      <c r="S27">
        <f t="shared" si="17"/>
        <v>2.1191584045300527</v>
      </c>
      <c r="T27">
        <f t="shared" si="18"/>
        <v>1.6351530899151641</v>
      </c>
      <c r="U27">
        <f t="shared" si="19"/>
        <v>1.5425972546369464</v>
      </c>
      <c r="V27">
        <f t="shared" si="20"/>
        <v>1.3507856870726331</v>
      </c>
      <c r="W27">
        <f t="shared" si="21"/>
        <v>1.4012299658429808</v>
      </c>
      <c r="X27">
        <f t="shared" si="22"/>
        <v>1.4475516176063845</v>
      </c>
      <c r="Y27">
        <f t="shared" si="23"/>
        <v>2.0561812750090689</v>
      </c>
      <c r="Z27">
        <f t="shared" si="24"/>
        <v>1.6895491166878134</v>
      </c>
      <c r="AB27">
        <f>P27</f>
        <v>3.5014163472410194</v>
      </c>
      <c r="AH27">
        <f t="shared" si="1"/>
        <v>5.6463521588946763</v>
      </c>
      <c r="AI27">
        <f t="shared" si="4"/>
        <v>4.4077690545625883</v>
      </c>
      <c r="AJ27">
        <f t="shared" si="6"/>
        <v>3.2577746153455927</v>
      </c>
      <c r="AK27">
        <f t="shared" si="8"/>
        <v>4.1289919079158341</v>
      </c>
      <c r="AL27">
        <f t="shared" si="10"/>
        <v>3.7468166133537517</v>
      </c>
      <c r="AM27">
        <f t="shared" si="12"/>
        <v>3.911082059868217</v>
      </c>
      <c r="AN27">
        <f t="shared" si="14"/>
        <v>3.5014163472410194</v>
      </c>
    </row>
    <row r="28" spans="1:42">
      <c r="A28" s="7">
        <f t="shared" si="2"/>
        <v>2014</v>
      </c>
      <c r="B28" s="8">
        <v>0.05</v>
      </c>
      <c r="Q28">
        <f t="shared" si="15"/>
        <v>3.5014163472410185</v>
      </c>
      <c r="R28">
        <f t="shared" si="16"/>
        <v>2.8214474997913115</v>
      </c>
      <c r="S28">
        <f t="shared" si="17"/>
        <v>2.2251163247565553</v>
      </c>
      <c r="T28">
        <f t="shared" si="18"/>
        <v>1.7169107444109224</v>
      </c>
      <c r="U28">
        <f t="shared" si="19"/>
        <v>1.6197271173687937</v>
      </c>
      <c r="V28">
        <f t="shared" si="20"/>
        <v>1.4183249714262649</v>
      </c>
      <c r="W28">
        <f t="shared" si="21"/>
        <v>1.4712914641351298</v>
      </c>
      <c r="X28">
        <f t="shared" si="22"/>
        <v>1.5199291984867038</v>
      </c>
      <c r="Y28">
        <f t="shared" si="23"/>
        <v>2.1589903387595224</v>
      </c>
      <c r="Z28">
        <f t="shared" si="24"/>
        <v>1.7740265725222042</v>
      </c>
      <c r="AB28">
        <f>Q28</f>
        <v>3.5014163472410185</v>
      </c>
      <c r="AH28">
        <f t="shared" si="1"/>
        <v>5.9286697668394108</v>
      </c>
      <c r="AI28">
        <f t="shared" si="4"/>
        <v>4.6281575072907177</v>
      </c>
      <c r="AJ28">
        <f t="shared" si="6"/>
        <v>3.4206633461128724</v>
      </c>
      <c r="AK28">
        <f t="shared" si="8"/>
        <v>4.3354415033116265</v>
      </c>
      <c r="AL28">
        <f t="shared" si="10"/>
        <v>3.9341574440214395</v>
      </c>
      <c r="AM28">
        <f t="shared" si="12"/>
        <v>4.1066361628616281</v>
      </c>
      <c r="AN28">
        <f t="shared" si="14"/>
        <v>3.6764871646030706</v>
      </c>
    </row>
    <row r="29" spans="1:42">
      <c r="A29" s="7">
        <f t="shared" si="2"/>
        <v>2015</v>
      </c>
      <c r="B29" s="8">
        <v>-2.1000000000000001E-2</v>
      </c>
      <c r="R29">
        <f t="shared" si="16"/>
        <v>2.7621971022956937</v>
      </c>
      <c r="S29">
        <f t="shared" si="17"/>
        <v>2.1783888819366677</v>
      </c>
      <c r="T29">
        <f t="shared" si="18"/>
        <v>1.680855618778293</v>
      </c>
      <c r="U29">
        <f t="shared" si="19"/>
        <v>1.585712847904049</v>
      </c>
      <c r="V29">
        <f t="shared" si="20"/>
        <v>1.3885401470263132</v>
      </c>
      <c r="W29">
        <f t="shared" si="21"/>
        <v>1.440394343388292</v>
      </c>
      <c r="X29">
        <f t="shared" si="22"/>
        <v>1.4880106853184829</v>
      </c>
      <c r="Y29">
        <f t="shared" si="23"/>
        <v>2.1136515416455723</v>
      </c>
      <c r="Z29">
        <f t="shared" si="24"/>
        <v>1.7367720144992378</v>
      </c>
      <c r="AB29">
        <f>R29</f>
        <v>2.7621971022956937</v>
      </c>
      <c r="AH29">
        <f t="shared" si="1"/>
        <v>5.8041677017357829</v>
      </c>
      <c r="AI29">
        <f t="shared" si="4"/>
        <v>4.5309661996376125</v>
      </c>
      <c r="AJ29">
        <f t="shared" si="6"/>
        <v>3.3488294158445018</v>
      </c>
      <c r="AK29">
        <f t="shared" si="8"/>
        <v>4.2443972317420826</v>
      </c>
      <c r="AL29">
        <f t="shared" si="10"/>
        <v>3.8515401376969893</v>
      </c>
      <c r="AM29">
        <f t="shared" si="12"/>
        <v>4.0203968034415336</v>
      </c>
      <c r="AN29">
        <f t="shared" si="14"/>
        <v>3.5992809341464058</v>
      </c>
    </row>
    <row r="30" spans="1:42">
      <c r="A30" s="7">
        <f t="shared" si="2"/>
        <v>2016</v>
      </c>
      <c r="B30" s="8">
        <v>5.5E-2</v>
      </c>
      <c r="S30">
        <f t="shared" si="17"/>
        <v>2.2982002704431843</v>
      </c>
      <c r="T30">
        <f t="shared" si="18"/>
        <v>1.773302677811099</v>
      </c>
      <c r="U30">
        <f t="shared" si="19"/>
        <v>1.6729270545387716</v>
      </c>
      <c r="V30">
        <f t="shared" si="20"/>
        <v>1.4649098551127604</v>
      </c>
      <c r="W30">
        <f t="shared" si="21"/>
        <v>1.5196160322746479</v>
      </c>
      <c r="X30">
        <f t="shared" si="22"/>
        <v>1.5698512730109995</v>
      </c>
      <c r="Y30">
        <f t="shared" si="23"/>
        <v>2.2299023764360788</v>
      </c>
      <c r="Z30">
        <f t="shared" si="24"/>
        <v>1.8322944752966959</v>
      </c>
      <c r="AB30">
        <f>S30</f>
        <v>2.2982002704431843</v>
      </c>
      <c r="AH30">
        <f t="shared" si="1"/>
        <v>6.1233969253312504</v>
      </c>
      <c r="AI30">
        <f t="shared" si="4"/>
        <v>4.7801693406176806</v>
      </c>
      <c r="AJ30">
        <f t="shared" si="6"/>
        <v>3.5330150337159494</v>
      </c>
      <c r="AK30">
        <f t="shared" si="8"/>
        <v>4.4778390794878966</v>
      </c>
      <c r="AL30">
        <f t="shared" si="10"/>
        <v>4.0633748452703236</v>
      </c>
      <c r="AM30">
        <f t="shared" si="12"/>
        <v>4.2415186276308177</v>
      </c>
      <c r="AN30">
        <f t="shared" si="14"/>
        <v>3.7972413855244578</v>
      </c>
      <c r="AP30" t="s">
        <v>1</v>
      </c>
    </row>
    <row r="31" spans="1:42">
      <c r="A31" s="7">
        <f t="shared" si="2"/>
        <v>2017</v>
      </c>
      <c r="B31" s="8">
        <v>0.2</v>
      </c>
      <c r="T31">
        <f t="shared" si="18"/>
        <v>2.1279632133733188</v>
      </c>
      <c r="U31">
        <f t="shared" si="19"/>
        <v>2.007512465446526</v>
      </c>
      <c r="V31">
        <f t="shared" si="20"/>
        <v>1.7578918261353125</v>
      </c>
      <c r="W31">
        <f t="shared" si="21"/>
        <v>1.8235392387295775</v>
      </c>
      <c r="X31">
        <f t="shared" si="22"/>
        <v>1.8838215276131993</v>
      </c>
      <c r="Y31">
        <f t="shared" si="23"/>
        <v>2.6758828517232947</v>
      </c>
      <c r="Z31">
        <f t="shared" si="24"/>
        <v>2.1987533703560351</v>
      </c>
      <c r="AB31">
        <f>T31</f>
        <v>2.1279632133733188</v>
      </c>
      <c r="AH31">
        <f t="shared" si="1"/>
        <v>7.3480763103975004</v>
      </c>
      <c r="AI31">
        <f t="shared" si="4"/>
        <v>5.7362032087412169</v>
      </c>
      <c r="AJ31">
        <f t="shared" si="6"/>
        <v>4.2396180404591393</v>
      </c>
      <c r="AK31">
        <f t="shared" si="8"/>
        <v>5.3734068953854761</v>
      </c>
      <c r="AL31">
        <f t="shared" si="10"/>
        <v>4.8760498143243884</v>
      </c>
      <c r="AM31">
        <f t="shared" si="12"/>
        <v>5.0898223531569808</v>
      </c>
      <c r="AN31">
        <f t="shared" si="14"/>
        <v>4.5566896626293492</v>
      </c>
      <c r="AP31">
        <f>AH31</f>
        <v>7.3480763103975004</v>
      </c>
    </row>
    <row r="32" spans="1:42">
      <c r="A32" s="7">
        <f t="shared" si="2"/>
        <v>2018</v>
      </c>
      <c r="B32" s="8">
        <v>-0.124</v>
      </c>
      <c r="U32">
        <f t="shared" si="19"/>
        <v>1.7585809197311568</v>
      </c>
      <c r="V32">
        <f t="shared" si="20"/>
        <v>1.5399132396945336</v>
      </c>
      <c r="W32">
        <f t="shared" si="21"/>
        <v>1.5974203731271099</v>
      </c>
      <c r="X32">
        <f t="shared" si="22"/>
        <v>1.6502276581891626</v>
      </c>
      <c r="Y32">
        <f t="shared" si="23"/>
        <v>2.3440733781096061</v>
      </c>
      <c r="Z32">
        <f t="shared" si="24"/>
        <v>1.9261079524318867</v>
      </c>
      <c r="AB32">
        <f>U32</f>
        <v>1.7585809197311568</v>
      </c>
      <c r="AI32">
        <f t="shared" si="4"/>
        <v>5.024914010857306</v>
      </c>
      <c r="AJ32">
        <f t="shared" si="6"/>
        <v>3.7139054034422059</v>
      </c>
      <c r="AK32">
        <f t="shared" si="8"/>
        <v>4.7071044403576767</v>
      </c>
      <c r="AL32">
        <f t="shared" si="10"/>
        <v>4.2714196373481643</v>
      </c>
      <c r="AM32">
        <f t="shared" si="12"/>
        <v>4.458684381365515</v>
      </c>
      <c r="AN32">
        <f t="shared" si="14"/>
        <v>3.9916601444633097</v>
      </c>
      <c r="AP32">
        <f>AI32</f>
        <v>5.024914010857306</v>
      </c>
    </row>
    <row r="33" spans="1:48">
      <c r="A33" s="7">
        <f t="shared" si="2"/>
        <v>2019</v>
      </c>
      <c r="B33" s="8">
        <v>0.28599999999999998</v>
      </c>
      <c r="C33" s="1"/>
      <c r="V33">
        <f t="shared" si="20"/>
        <v>1.9803284262471703</v>
      </c>
      <c r="W33">
        <f t="shared" si="21"/>
        <v>2.0542825998414633</v>
      </c>
      <c r="X33">
        <f t="shared" si="22"/>
        <v>2.1221927684312631</v>
      </c>
      <c r="Y33">
        <f t="shared" si="23"/>
        <v>3.0144783642489537</v>
      </c>
      <c r="Z33">
        <f t="shared" si="24"/>
        <v>2.4769748268274063</v>
      </c>
      <c r="AB33">
        <f>V33</f>
        <v>1.9803284262471703</v>
      </c>
      <c r="AJ33">
        <f t="shared" si="6"/>
        <v>4.7760823488266766</v>
      </c>
      <c r="AK33">
        <f t="shared" si="8"/>
        <v>6.0533363102999722</v>
      </c>
      <c r="AL33">
        <f t="shared" si="10"/>
        <v>5.4930456536297392</v>
      </c>
      <c r="AM33">
        <f t="shared" si="12"/>
        <v>5.7338681144360528</v>
      </c>
      <c r="AN33">
        <f t="shared" si="14"/>
        <v>5.1332749457798164</v>
      </c>
      <c r="AP33">
        <f>AJ33</f>
        <v>4.7760823488266766</v>
      </c>
    </row>
    <row r="34" spans="1:48">
      <c r="A34" s="7">
        <f t="shared" si="2"/>
        <v>2020</v>
      </c>
      <c r="B34" s="8">
        <v>0.112</v>
      </c>
      <c r="C34" s="1"/>
      <c r="W34">
        <f t="shared" si="21"/>
        <v>2.2843622510237074</v>
      </c>
      <c r="X34">
        <f t="shared" si="22"/>
        <v>2.3598783584955649</v>
      </c>
      <c r="Y34">
        <f t="shared" si="23"/>
        <v>3.3520999410448367</v>
      </c>
      <c r="Z34">
        <f t="shared" si="24"/>
        <v>2.7543960074320761</v>
      </c>
      <c r="AB34">
        <f>W34</f>
        <v>2.2843622510237074</v>
      </c>
      <c r="AK34">
        <f t="shared" si="8"/>
        <v>6.73130997705357</v>
      </c>
      <c r="AL34">
        <f t="shared" si="10"/>
        <v>6.1082667668362705</v>
      </c>
      <c r="AM34">
        <f t="shared" si="12"/>
        <v>6.376061343252891</v>
      </c>
      <c r="AN34">
        <f t="shared" si="14"/>
        <v>5.7082017397071567</v>
      </c>
      <c r="AP34">
        <f>AK34</f>
        <v>6.73130997705357</v>
      </c>
    </row>
    <row r="35" spans="1:48">
      <c r="A35" s="7">
        <f t="shared" si="2"/>
        <v>2021</v>
      </c>
      <c r="B35" s="8">
        <v>0.31900000000000001</v>
      </c>
      <c r="X35">
        <f t="shared" si="22"/>
        <v>3.1126795548556498</v>
      </c>
      <c r="Y35">
        <f t="shared" si="23"/>
        <v>4.4214198222381391</v>
      </c>
      <c r="Z35">
        <f t="shared" si="24"/>
        <v>3.6330483338029085</v>
      </c>
      <c r="AB35">
        <f>X35</f>
        <v>3.1126795548556498</v>
      </c>
      <c r="AL35">
        <f t="shared" si="10"/>
        <v>8.0568038654570397</v>
      </c>
      <c r="AM35">
        <f t="shared" si="12"/>
        <v>8.410024911750563</v>
      </c>
      <c r="AN35">
        <f t="shared" si="14"/>
        <v>7.5291180946737395</v>
      </c>
      <c r="AP35">
        <f>AL35</f>
        <v>8.0568038654570397</v>
      </c>
    </row>
    <row r="36" spans="1:48">
      <c r="A36" s="7">
        <f t="shared" si="2"/>
        <v>2022</v>
      </c>
      <c r="B36" s="8">
        <v>-6.0999999999999999E-2</v>
      </c>
      <c r="Y36">
        <f t="shared" si="23"/>
        <v>4.1517132130816128</v>
      </c>
      <c r="Z36">
        <f t="shared" si="24"/>
        <v>3.4114323854409312</v>
      </c>
      <c r="AB36">
        <f>Y36</f>
        <v>4.1517132130816128</v>
      </c>
      <c r="AD36" s="13"/>
      <c r="AM36">
        <f t="shared" si="12"/>
        <v>7.8970133921337791</v>
      </c>
      <c r="AN36">
        <f t="shared" si="14"/>
        <v>7.0698418908986422</v>
      </c>
      <c r="AP36">
        <f>AM36</f>
        <v>7.8970133921337791</v>
      </c>
      <c r="AR36" s="13"/>
    </row>
    <row r="37" spans="1:48">
      <c r="A37" s="7">
        <f t="shared" si="2"/>
        <v>2023</v>
      </c>
      <c r="B37" s="8">
        <v>0.34299999999999997</v>
      </c>
      <c r="D37" s="11" t="s">
        <v>22</v>
      </c>
      <c r="Z37">
        <f t="shared" si="24"/>
        <v>4.5815536936471704</v>
      </c>
      <c r="AB37">
        <f>Z37</f>
        <v>4.5815536936471704</v>
      </c>
      <c r="AC37">
        <f>AVERAGE(AB21:AB37)</f>
        <v>2.8035000250123696</v>
      </c>
      <c r="AD37" s="15">
        <f>AC37^(1/20)-1</f>
        <v>5.2894914920748271E-2</v>
      </c>
      <c r="AE37" t="s">
        <v>2</v>
      </c>
      <c r="AN37">
        <f t="shared" si="14"/>
        <v>9.4947976594768768</v>
      </c>
      <c r="AP37">
        <f>AN37</f>
        <v>9.4947976594768768</v>
      </c>
      <c r="AQ37">
        <f>AVERAGE(AP31:AP37)</f>
        <v>7.0469996520289646</v>
      </c>
      <c r="AR37" s="15">
        <f>AQ37^(1/30)-1</f>
        <v>6.7251584699805855E-2</v>
      </c>
      <c r="AS37" t="s">
        <v>3</v>
      </c>
    </row>
    <row r="38" spans="1:48">
      <c r="D38" s="12" t="s">
        <v>23</v>
      </c>
      <c r="AD38" s="15"/>
      <c r="AE38" s="14"/>
      <c r="AF38" s="14"/>
      <c r="AG38" s="14"/>
      <c r="AH38" s="14"/>
      <c r="AR38" s="15"/>
      <c r="AS38" s="14"/>
      <c r="AT38" s="14"/>
      <c r="AU38" s="14"/>
      <c r="AV38" s="14"/>
    </row>
    <row r="39" spans="1:48">
      <c r="AC39">
        <f>MAX(AB21:AB37)</f>
        <v>4.9917025502511372</v>
      </c>
      <c r="AD39" s="15">
        <f>AC39^(1/20)-1</f>
        <v>8.3708388145147028E-2</v>
      </c>
      <c r="AE39" t="s">
        <v>4</v>
      </c>
      <c r="AQ39">
        <f>MAX(AP31:AP37)</f>
        <v>9.4947976594768768</v>
      </c>
      <c r="AR39" s="15">
        <f>AQ39^(1/30)-1</f>
        <v>7.7910883958170585E-2</v>
      </c>
      <c r="AS39" t="s">
        <v>5</v>
      </c>
    </row>
    <row r="40" spans="1:48">
      <c r="A40" s="5"/>
      <c r="AC40">
        <f>MIN(AB21:AB37)</f>
        <v>1.7585809197311568</v>
      </c>
      <c r="AD40" s="15">
        <f>AC40^(1/20)-1</f>
        <v>2.8627469183168275E-2</v>
      </c>
      <c r="AE40" t="s">
        <v>6</v>
      </c>
      <c r="AQ40">
        <f>MIN(AP31:AP37)</f>
        <v>4.7760823488266766</v>
      </c>
      <c r="AR40" s="15">
        <f>AQ40^(1/30)-1</f>
        <v>5.3502879229797351E-2</v>
      </c>
      <c r="AS40" t="s">
        <v>7</v>
      </c>
    </row>
    <row r="41" spans="1:48">
      <c r="AC41">
        <f>MEDIAN(AB21:AB37)</f>
        <v>2.3713083949122291</v>
      </c>
      <c r="AD41" s="15">
        <f>AC41^(1/20)-1</f>
        <v>4.4117565141253534E-2</v>
      </c>
      <c r="AE41" t="s">
        <v>8</v>
      </c>
      <c r="AQ41">
        <f>MEDIAN(AP31:AP37)</f>
        <v>7.3480763103975004</v>
      </c>
      <c r="AR41" s="15">
        <f>AQ41^(1/30)-1</f>
        <v>6.8740962489668878E-2</v>
      </c>
      <c r="AS41" t="s">
        <v>9</v>
      </c>
    </row>
    <row r="42" spans="1:48">
      <c r="AJ42" s="2"/>
    </row>
    <row r="43" spans="1:48">
      <c r="W43" s="2"/>
      <c r="X43" s="2"/>
      <c r="Y43" s="3"/>
      <c r="AJ43" s="2"/>
      <c r="AK43" s="2"/>
    </row>
    <row r="44" spans="1:48">
      <c r="W44" s="2"/>
      <c r="X44" s="2"/>
      <c r="Y44" s="2"/>
      <c r="AJ44" s="2"/>
      <c r="AK44" s="2"/>
    </row>
    <row r="45" spans="1:48">
      <c r="W45" s="2"/>
      <c r="X45" s="2"/>
      <c r="Y45" s="2"/>
      <c r="AK45" s="2"/>
    </row>
    <row r="47" spans="1:48">
      <c r="AK47" s="2"/>
    </row>
  </sheetData>
  <mergeCells count="5">
    <mergeCell ref="D18:E18"/>
    <mergeCell ref="D19:E19"/>
    <mergeCell ref="D20:E20"/>
    <mergeCell ref="D21:E21"/>
    <mergeCell ref="D22:E22"/>
  </mergeCells>
  <phoneticPr fontId="1"/>
  <hyperlinks>
    <hyperlink ref="D5" r:id="rId1" xr:uid="{EF8AA660-A03F-4EAA-8678-DDEBE0072D99}"/>
  </hyperlinks>
  <pageMargins left="0.7" right="0.7" top="0.75" bottom="0.75" header="0.3" footer="0.3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平均利回り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2024-08-14T12:58:03Z</cp:lastPrinted>
  <dcterms:created xsi:type="dcterms:W3CDTF">2024-08-13T12:27:05Z</dcterms:created>
  <dcterms:modified xsi:type="dcterms:W3CDTF">2024-10-10T12:31:23Z</dcterms:modified>
</cp:coreProperties>
</file>